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480" windowHeight="11640" activeTab="4"/>
  </bookViews>
  <sheets>
    <sheet name="prezenční listina" sheetId="1" r:id="rId1"/>
    <sheet name="vyúčtování akce" sheetId="4" r:id="rId2"/>
    <sheet name="vyúčtování tábora" sheetId="5" r:id="rId3"/>
    <sheet name="Cestovní příkaz - výpočet" sheetId="6" r:id="rId4"/>
    <sheet name="Příklad vyplnění" sheetId="7" r:id="rId5"/>
  </sheets>
  <calcPr calcId="125725"/>
</workbook>
</file>

<file path=xl/calcChain.xml><?xml version="1.0" encoding="utf-8"?>
<calcChain xmlns="http://schemas.openxmlformats.org/spreadsheetml/2006/main">
  <c r="X61" i="7"/>
  <c r="Z61" s="1"/>
  <c r="P58"/>
  <c r="X58" s="1"/>
  <c r="Z58" s="1"/>
  <c r="P56"/>
  <c r="X56" s="1"/>
  <c r="Z56" s="1"/>
  <c r="Z54"/>
  <c r="X54"/>
  <c r="P54"/>
  <c r="P50"/>
  <c r="X50" s="1"/>
  <c r="Z50" s="1"/>
  <c r="AI45"/>
  <c r="AI49" s="1"/>
  <c r="Z65" i="6"/>
  <c r="X65"/>
  <c r="P50"/>
  <c r="X50" s="1"/>
  <c r="Z50" s="1"/>
  <c r="P48"/>
  <c r="X48" s="1"/>
  <c r="AI45"/>
  <c r="AI49" s="1"/>
  <c r="B31" i="4"/>
  <c r="B32" s="1"/>
  <c r="B31" i="5"/>
  <c r="B32" s="1"/>
  <c r="B24"/>
  <c r="B20"/>
  <c r="B38"/>
  <c r="H17"/>
  <c r="G17"/>
  <c r="F17"/>
  <c r="E17"/>
  <c r="D17"/>
  <c r="C17"/>
  <c r="B17"/>
  <c r="I17"/>
  <c r="B7"/>
  <c r="I16"/>
  <c r="I15"/>
  <c r="I14"/>
  <c r="I13"/>
  <c r="I12"/>
  <c r="I11"/>
  <c r="I10"/>
  <c r="J6"/>
  <c r="J2"/>
  <c r="J6" i="4"/>
  <c r="B24"/>
  <c r="B20"/>
  <c r="B38"/>
  <c r="I15"/>
  <c r="I11"/>
  <c r="I12"/>
  <c r="I14"/>
  <c r="B17"/>
  <c r="I17"/>
  <c r="B7"/>
  <c r="C17"/>
  <c r="D17"/>
  <c r="E17"/>
  <c r="F17"/>
  <c r="G17"/>
  <c r="H17"/>
  <c r="J2"/>
  <c r="I13"/>
  <c r="I16"/>
  <c r="I10"/>
  <c r="B40"/>
  <c r="B39"/>
  <c r="B29"/>
  <c r="B41"/>
  <c r="B36"/>
  <c r="B40" i="5"/>
  <c r="B39"/>
  <c r="B29"/>
  <c r="B41"/>
  <c r="B36"/>
  <c r="B33" i="4"/>
  <c r="B27"/>
  <c r="B27" i="5"/>
  <c r="B33"/>
  <c r="P52" i="7" l="1"/>
  <c r="X52" s="1"/>
  <c r="Z52" s="1"/>
  <c r="P48"/>
  <c r="X48" s="1"/>
  <c r="Z48" i="6"/>
  <c r="Z64" s="1"/>
  <c r="Z66" s="1"/>
  <c r="L35" s="1"/>
  <c r="X64"/>
  <c r="X66" s="1"/>
  <c r="X60" i="7" l="1"/>
  <c r="X62" s="1"/>
  <c r="Z48"/>
  <c r="Z60" s="1"/>
  <c r="Z62" s="1"/>
  <c r="L35" s="1"/>
</calcChain>
</file>

<file path=xl/comments1.xml><?xml version="1.0" encoding="utf-8"?>
<comments xmlns="http://schemas.openxmlformats.org/spreadsheetml/2006/main">
  <authors>
    <author>Hynek Cígler</author>
  </authors>
  <commentList>
    <comment ref="B2" authorId="0">
      <text>
        <r>
          <rPr>
            <sz val="8"/>
            <color indexed="81"/>
            <rFont val="Tahoma"/>
            <family val="2"/>
            <charset val="238"/>
          </rPr>
          <t>Vepiš název akce.</t>
        </r>
      </text>
    </comment>
    <comment ref="J2" authorId="0">
      <text>
        <r>
          <rPr>
            <sz val="8"/>
            <color indexed="81"/>
            <rFont val="Tahoma"/>
            <family val="2"/>
            <charset val="238"/>
          </rPr>
          <t>Automatický součet celkového počtu účastníků.</t>
        </r>
      </text>
    </comment>
    <comment ref="H3" authorId="0">
      <text>
        <r>
          <rPr>
            <sz val="8"/>
            <color indexed="81"/>
            <rFont val="Tahoma"/>
            <family val="2"/>
            <charset val="238"/>
          </rPr>
          <t>Vepiš počet účastníků do 26 let.</t>
        </r>
      </text>
    </comment>
    <comment ref="J3" authorId="0">
      <text>
        <r>
          <rPr>
            <sz val="8"/>
            <color indexed="81"/>
            <rFont val="Tahoma"/>
            <family val="2"/>
            <charset val="238"/>
          </rPr>
          <t>Vepiš počet účastníků nad 26 let věku.</t>
        </r>
      </text>
    </comment>
    <comment ref="B4" authorId="0">
      <text>
        <r>
          <rPr>
            <sz val="8"/>
            <color indexed="81"/>
            <rFont val="Tahoma"/>
            <family val="2"/>
            <charset val="238"/>
          </rPr>
          <t>Vepiš místo konání akce (oblast, město či alespoň kraj).</t>
        </r>
      </text>
    </comment>
    <comment ref="H4" authorId="0">
      <text>
        <r>
          <rPr>
            <sz val="8"/>
            <color indexed="81"/>
            <rFont val="Tahoma"/>
            <family val="2"/>
            <charset val="238"/>
          </rPr>
          <t>Vepiš termín konání akce ve formátu od-do.</t>
        </r>
      </text>
    </comment>
    <comment ref="I6" authorId="0">
      <text>
        <r>
          <rPr>
            <sz val="8"/>
            <color indexed="81"/>
            <rFont val="Tahoma"/>
            <family val="2"/>
            <charset val="238"/>
          </rPr>
          <t>Vepiš počet dní, které akce trvala (např. pátek-neděle jsou tři dny).</t>
        </r>
      </text>
    </comment>
    <comment ref="B7" authorId="0">
      <text>
        <r>
          <rPr>
            <sz val="8"/>
            <color indexed="81"/>
            <rFont val="Tahoma"/>
            <family val="2"/>
            <charset val="238"/>
          </rPr>
          <t>Celkové náklady na akci.</t>
        </r>
      </text>
    </comment>
    <comment ref="A9" authorId="0">
      <text>
        <r>
          <rPr>
            <sz val="8"/>
            <color indexed="81"/>
            <rFont val="Tahoma"/>
            <family val="2"/>
            <charset val="238"/>
          </rPr>
          <t xml:space="preserve">Do tabulky vepiš náklady, rozdělené podle typu a strany, na níž je příslušný daňový doklad nalepený.
Strany vyúčtování pro přehlednost raději ještě očísluj.
</t>
        </r>
        <r>
          <rPr>
            <b/>
            <sz val="8"/>
            <color indexed="81"/>
            <rFont val="Tahoma"/>
            <family val="2"/>
            <charset val="238"/>
          </rPr>
          <t>Chceš-li doplnit typ nákladů</t>
        </r>
        <r>
          <rPr>
            <sz val="8"/>
            <color indexed="81"/>
            <rFont val="Tahoma"/>
            <family val="2"/>
            <charset val="238"/>
          </rPr>
          <t xml:space="preserve"> (např. "vybavení"), klikni pravým tlačítkem do záhlaví některého z prostředních řádků (např. ř. 14), a vyber možnost "vložit buňky". Následně řádek pojmenuj. Všechny automatické součty a operace tabulky zůstanou zachované beze změny.
</t>
        </r>
        <r>
          <rPr>
            <b/>
            <sz val="8"/>
            <color indexed="81"/>
            <rFont val="Tahoma"/>
            <family val="2"/>
            <charset val="238"/>
          </rPr>
          <t>Obdobně vložíš další stranu vyúčtování</t>
        </r>
        <r>
          <rPr>
            <sz val="8"/>
            <color indexed="81"/>
            <rFont val="Tahoma"/>
            <family val="2"/>
            <charset val="238"/>
          </rPr>
          <t xml:space="preserve"> (klikni pravým tlačítkem do záhlaví některého z prosředních sloupců, např. F, a vyber "vložit buňky"; následně změň číslování stran).</t>
        </r>
      </text>
    </comment>
    <comment ref="B20" authorId="0">
      <text>
        <r>
          <rPr>
            <sz val="8"/>
            <color indexed="81"/>
            <rFont val="Tahoma"/>
            <family val="2"/>
            <charset val="238"/>
          </rPr>
          <t>Příspěvky účastníků na akci - součet účastnických příspěvků a sumy, kterou si sami platili za dopravu.</t>
        </r>
      </text>
    </comment>
    <comment ref="E21" authorId="0">
      <text>
        <r>
          <rPr>
            <sz val="8"/>
            <color indexed="81"/>
            <rFont val="Tahoma"/>
            <family val="2"/>
            <charset val="238"/>
          </rPr>
          <t>Sem můžeš vložit komentář pro hospodáře SPJF k vyúčtování.</t>
        </r>
      </text>
    </comment>
    <comment ref="B22" authorId="0">
      <text>
        <r>
          <rPr>
            <sz val="8"/>
            <color indexed="81"/>
            <rFont val="Tahoma"/>
            <family val="2"/>
            <charset val="238"/>
          </rPr>
          <t>Sem vepiš velikost vybraných příspěvků na akci.</t>
        </r>
      </text>
    </comment>
    <comment ref="B23" authorId="0">
      <text>
        <r>
          <rPr>
            <sz val="8"/>
            <color indexed="81"/>
            <rFont val="Tahoma"/>
            <family val="2"/>
            <charset val="238"/>
          </rPr>
          <t>Sem vepiš, jakou celkovou částkou si účastníci sami hradili jízdné (sečti tedy hodnotu všech jízdenek a odečti, kolik z této částky jsi jim proplatil(a) z dotací.</t>
        </r>
      </text>
    </comment>
    <comment ref="B24" authorId="0">
      <text>
        <r>
          <rPr>
            <sz val="8"/>
            <color indexed="81"/>
            <rFont val="Tahoma"/>
            <family val="2"/>
            <charset val="238"/>
          </rPr>
          <t>Příspěvky účatsníků na akci - součet účastnických příspěvků a sumy, kterou si sami platili za dopravu.</t>
        </r>
      </text>
    </comment>
    <comment ref="B27" authorId="0">
      <text>
        <r>
          <rPr>
            <sz val="8"/>
            <color indexed="81"/>
            <rFont val="Tahoma"/>
            <family val="2"/>
            <charset val="238"/>
          </rPr>
          <t xml:space="preserve">Zde je uveden pouhý rozdíl mezi výší příspěvků účastníků (účastnické příspěvky i příspěvky na dopravu) a nákladů na akci, nikoliv výsledná výše dotace. 
Jedná se tedy pouze o </t>
        </r>
        <r>
          <rPr>
            <b/>
            <sz val="8"/>
            <color indexed="81"/>
            <rFont val="Tahoma"/>
            <family val="2"/>
            <charset val="238"/>
          </rPr>
          <t>navrhovanou výši dotace</t>
        </r>
        <r>
          <rPr>
            <sz val="8"/>
            <color indexed="81"/>
            <rFont val="Tahoma"/>
            <family val="2"/>
            <charset val="238"/>
          </rPr>
          <t>.
Pokud je tato částka vyšší, než částka "max. dotace na akci" (vypočtená jako součin dnů, účastníků a buňky "max. dotace na den"), musíš zvýšit účastnické příspěvky či příspěvky na dopravu.</t>
        </r>
      </text>
    </comment>
    <comment ref="B29" authorId="0">
      <text>
        <r>
          <rPr>
            <sz val="8"/>
            <color indexed="81"/>
            <rFont val="Tahoma"/>
            <family val="2"/>
            <charset val="238"/>
          </rPr>
          <t>Podíl dotace na celkových příjmech na akci.
Nesmí být vyšší, než říká dotační program SPJF na akce - tedy 70 %.</t>
        </r>
      </text>
    </comment>
    <comment ref="B30" authorId="0">
      <text>
        <r>
          <rPr>
            <sz val="8"/>
            <color indexed="81"/>
            <rFont val="Tahoma"/>
            <family val="2"/>
            <charset val="238"/>
          </rPr>
          <t>Sem vepiš výši dotace na člověka a den (pro rok 2018 to je 50 Kč).</t>
        </r>
      </text>
    </comment>
    <comment ref="B31" authorId="0">
      <text>
        <r>
          <rPr>
            <sz val="8"/>
            <color indexed="81"/>
            <rFont val="Tahoma"/>
            <family val="2"/>
            <charset val="238"/>
          </rPr>
          <t>Součin "max. dotace na den", počtu dní a počtu účastníků. 
Tedy maximální dotace, kterou teoreticky můžeš získat.</t>
        </r>
      </text>
    </comment>
    <comment ref="B32" authorId="0">
      <text>
        <r>
          <rPr>
            <sz val="8"/>
            <color indexed="81"/>
            <rFont val="Tahoma"/>
            <family val="2"/>
            <charset val="238"/>
          </rPr>
          <t>Toto políčko slouží pro závěrečnou kontrolu. 
Pokud dotaci získat nelze, zkontroluj ostatní údaje - zda dotace nekryje více než 70 % nákladů na akci, nebo zda nežádáš o více peněz než můžeš (v závislosti na počtu lidí, dnů a výši maximální dotace na den).</t>
        </r>
      </text>
    </comment>
    <comment ref="B33" authorId="0">
      <text>
        <r>
          <rPr>
            <sz val="8"/>
            <color indexed="81"/>
            <rFont val="Tahoma"/>
            <family val="2"/>
            <charset val="238"/>
          </rPr>
          <t xml:space="preserve">Zde je uveden pouhý rozdíl mezi výší příspěvků účastníků (účastnické příspěvky i příspěvky na dopravu) a nákladů na akci, nikoliv výsledná výše dotace. 
Jedná se tedy pouze o </t>
        </r>
        <r>
          <rPr>
            <b/>
            <sz val="8"/>
            <color indexed="81"/>
            <rFont val="Tahoma"/>
            <family val="2"/>
            <charset val="238"/>
          </rPr>
          <t>navrhovanou výši dotace</t>
        </r>
        <r>
          <rPr>
            <sz val="8"/>
            <color indexed="81"/>
            <rFont val="Tahoma"/>
            <family val="2"/>
            <charset val="238"/>
          </rPr>
          <t>.
Pokud je tato částka vyšší, než částka "max. dotace na akci" (vypočtená jako součin dnů, účastníků a buňky "max. dotace na den"), musíš zvýšit účastnické příspěvky či příspěvky na dopravu.</t>
        </r>
      </text>
    </comment>
    <comment ref="B36" authorId="0">
      <text>
        <r>
          <rPr>
            <sz val="8"/>
            <color indexed="81"/>
            <rFont val="Tahoma"/>
            <family val="2"/>
            <charset val="238"/>
          </rPr>
          <t>Vždy se rovná nule - akce nemůže být zisková ani ztrátová.</t>
        </r>
      </text>
    </comment>
    <comment ref="B41" authorId="0">
      <text>
        <r>
          <rPr>
            <sz val="8"/>
            <color indexed="81"/>
            <rFont val="Tahoma"/>
            <family val="2"/>
            <charset val="238"/>
          </rPr>
          <t>Musí se vždy rovnat nule.</t>
        </r>
      </text>
    </comment>
  </commentList>
</comments>
</file>

<file path=xl/comments2.xml><?xml version="1.0" encoding="utf-8"?>
<comments xmlns="http://schemas.openxmlformats.org/spreadsheetml/2006/main">
  <authors>
    <author>Hynek Cígler</author>
  </authors>
  <commentList>
    <comment ref="B2" authorId="0">
      <text>
        <r>
          <rPr>
            <sz val="8"/>
            <color indexed="81"/>
            <rFont val="Tahoma"/>
            <family val="2"/>
            <charset val="238"/>
          </rPr>
          <t>Vepiš název akce.</t>
        </r>
      </text>
    </comment>
    <comment ref="J2" authorId="0">
      <text>
        <r>
          <rPr>
            <sz val="8"/>
            <color indexed="81"/>
            <rFont val="Tahoma"/>
            <family val="2"/>
            <charset val="238"/>
          </rPr>
          <t>Automatický součet celkového počtu účastníků.</t>
        </r>
      </text>
    </comment>
    <comment ref="H3" authorId="0">
      <text>
        <r>
          <rPr>
            <sz val="8"/>
            <color indexed="81"/>
            <rFont val="Tahoma"/>
            <family val="2"/>
            <charset val="238"/>
          </rPr>
          <t>Vepiš počet účastníků do 26 let.</t>
        </r>
      </text>
    </comment>
    <comment ref="J3" authorId="0">
      <text>
        <r>
          <rPr>
            <sz val="8"/>
            <color indexed="81"/>
            <rFont val="Tahoma"/>
            <family val="2"/>
            <charset val="238"/>
          </rPr>
          <t>Vepiš počet účastníků nad 26 let věku.</t>
        </r>
      </text>
    </comment>
    <comment ref="B4" authorId="0">
      <text>
        <r>
          <rPr>
            <sz val="8"/>
            <color indexed="81"/>
            <rFont val="Tahoma"/>
            <family val="2"/>
            <charset val="238"/>
          </rPr>
          <t>Vepiš místo konání akce (oblast, město či alespoň kraj).</t>
        </r>
      </text>
    </comment>
    <comment ref="H4" authorId="0">
      <text>
        <r>
          <rPr>
            <sz val="8"/>
            <color indexed="81"/>
            <rFont val="Tahoma"/>
            <family val="2"/>
            <charset val="238"/>
          </rPr>
          <t>Vepiš termín konání akce ve formátu od-do.</t>
        </r>
      </text>
    </comment>
    <comment ref="I6" authorId="0">
      <text>
        <r>
          <rPr>
            <sz val="8"/>
            <color indexed="81"/>
            <rFont val="Tahoma"/>
            <family val="2"/>
            <charset val="238"/>
          </rPr>
          <t>Vepiš počet dní, které tábor trval (např. pátek-neděle jsou tři dny).</t>
        </r>
      </text>
    </comment>
    <comment ref="B7" authorId="0">
      <text>
        <r>
          <rPr>
            <sz val="8"/>
            <color indexed="81"/>
            <rFont val="Tahoma"/>
            <family val="2"/>
            <charset val="238"/>
          </rPr>
          <t>Celkové náklady na tábor.</t>
        </r>
      </text>
    </comment>
    <comment ref="A9" authorId="0">
      <text>
        <r>
          <rPr>
            <sz val="8"/>
            <color indexed="81"/>
            <rFont val="Tahoma"/>
            <family val="2"/>
            <charset val="238"/>
          </rPr>
          <t xml:space="preserve">Do tabulky vepiš náklady, rozdělené podle typu a strany, na níž je příslušný daňový doklad nalepený.
Strany vyúčtování pro přehlednost raději ještě očísluj.
</t>
        </r>
        <r>
          <rPr>
            <b/>
            <sz val="8"/>
            <color indexed="81"/>
            <rFont val="Tahoma"/>
            <family val="2"/>
            <charset val="238"/>
          </rPr>
          <t>Chceš-li doplnit typ nákladů</t>
        </r>
        <r>
          <rPr>
            <sz val="8"/>
            <color indexed="81"/>
            <rFont val="Tahoma"/>
            <family val="2"/>
            <charset val="238"/>
          </rPr>
          <t xml:space="preserve"> (např. "vybavení"), klikni pravým tlačítkem do záhlaví některého z prostředních řádků (např. ř. 14), a vyber možnost "vložit buňky". Následně řádek pojmenuj. Všechny automatické součty a operace tabulky zůstanou zachované beze změny.
</t>
        </r>
        <r>
          <rPr>
            <b/>
            <sz val="8"/>
            <color indexed="81"/>
            <rFont val="Tahoma"/>
            <family val="2"/>
            <charset val="238"/>
          </rPr>
          <t>Obdobně vložíš další stranu vyúčtování</t>
        </r>
        <r>
          <rPr>
            <sz val="8"/>
            <color indexed="81"/>
            <rFont val="Tahoma"/>
            <family val="2"/>
            <charset val="238"/>
          </rPr>
          <t xml:space="preserve"> (klikni pravým tlačítkem do záhlaví některého z prosředních sloupců, např. F, a vyber "vložit buňky"; následně změň číslování stran).</t>
        </r>
      </text>
    </comment>
    <comment ref="I17" authorId="0">
      <text>
        <r>
          <rPr>
            <sz val="8"/>
            <color indexed="81"/>
            <rFont val="Tahoma"/>
            <family val="2"/>
            <charset val="238"/>
          </rPr>
          <t>Celkové náklady na tábor.</t>
        </r>
      </text>
    </comment>
    <comment ref="B20" authorId="0">
      <text>
        <r>
          <rPr>
            <sz val="8"/>
            <color indexed="81"/>
            <rFont val="Tahoma"/>
            <family val="2"/>
            <charset val="238"/>
          </rPr>
          <t>Příspěvky účastníků na tábor - součet účastnických příspěvků a případných dalších příspěvků, které do nákladů tábora počítáš (jízdné aj.).</t>
        </r>
      </text>
    </comment>
    <comment ref="E21" authorId="0">
      <text>
        <r>
          <rPr>
            <sz val="8"/>
            <color indexed="81"/>
            <rFont val="Tahoma"/>
            <family val="2"/>
            <charset val="238"/>
          </rPr>
          <t>Sem vlož komentář pro hospodáře SPJF k vyúčtování.</t>
        </r>
      </text>
    </comment>
    <comment ref="B22" authorId="0">
      <text>
        <r>
          <rPr>
            <sz val="8"/>
            <color indexed="81"/>
            <rFont val="Tahoma"/>
            <family val="2"/>
            <charset val="238"/>
          </rPr>
          <t>Sem vepiš velikost vybraných příspěvků na akci.</t>
        </r>
      </text>
    </comment>
    <comment ref="B23" authorId="0">
      <text>
        <r>
          <rPr>
            <sz val="8"/>
            <color indexed="81"/>
            <rFont val="Tahoma"/>
            <family val="2"/>
            <charset val="238"/>
          </rPr>
          <t>Sem patří případné další příspěvky na tábor (vedoucí, jízdné atd.).</t>
        </r>
      </text>
    </comment>
    <comment ref="B24" authorId="0">
      <text>
        <r>
          <rPr>
            <sz val="8"/>
            <color indexed="81"/>
            <rFont val="Tahoma"/>
            <family val="2"/>
            <charset val="238"/>
          </rPr>
          <t>Příspěvky účatsníků na akci - součet účastnických příspěvků a sumy, kterou si sami platili za dopravu.</t>
        </r>
      </text>
    </comment>
    <comment ref="B27" authorId="0">
      <text>
        <r>
          <rPr>
            <sz val="8"/>
            <color indexed="81"/>
            <rFont val="Tahoma"/>
            <family val="2"/>
            <charset val="238"/>
          </rPr>
          <t xml:space="preserve">Zde je uveden pouhý rozdíl mezi výší příspěvků účastníků  a nákladů na tábor, nikoliv výsledná výše dotace. 
Jedná se tedy pouze o </t>
        </r>
        <r>
          <rPr>
            <b/>
            <sz val="8"/>
            <color indexed="81"/>
            <rFont val="Tahoma"/>
            <family val="2"/>
            <charset val="238"/>
          </rPr>
          <t>navrhovanou výši dotace</t>
        </r>
        <r>
          <rPr>
            <sz val="8"/>
            <color indexed="81"/>
            <rFont val="Tahoma"/>
            <family val="2"/>
            <charset val="238"/>
          </rPr>
          <t>.
Pokud je tato částka vyšší, než částka "max. dotace na tábor" (vypočtená jako součin dnů, účastníků a buňky "max. dotace na den"), musíš zvýšit příspěvky na tábor.</t>
        </r>
      </text>
    </comment>
    <comment ref="B29" authorId="0">
      <text>
        <r>
          <rPr>
            <sz val="8"/>
            <color indexed="81"/>
            <rFont val="Tahoma"/>
            <family val="2"/>
            <charset val="238"/>
          </rPr>
          <t>Podíl dotace na celkových příjmech na tábor.
Nesmí být vyšší, než říká dotační program SPJF na akce - tedy 70 %.</t>
        </r>
      </text>
    </comment>
    <comment ref="B30" authorId="0">
      <text>
        <r>
          <rPr>
            <sz val="8"/>
            <color indexed="81"/>
            <rFont val="Tahoma"/>
            <family val="2"/>
            <charset val="238"/>
          </rPr>
          <t>Sem vepiš výši dotace na člověka a den (pro rok 2018 to je 50 Kč na tábory).</t>
        </r>
      </text>
    </comment>
    <comment ref="B31" authorId="0">
      <text>
        <r>
          <rPr>
            <sz val="8"/>
            <color indexed="81"/>
            <rFont val="Tahoma"/>
            <family val="2"/>
            <charset val="238"/>
          </rPr>
          <t>Součin "max. dotace na den", počtu dní a počtu účastníků. 
Tedy maximální dotace, kterou teoreticky můžeš získat.</t>
        </r>
      </text>
    </comment>
    <comment ref="B32" authorId="0">
      <text>
        <r>
          <rPr>
            <sz val="8"/>
            <color indexed="81"/>
            <rFont val="Tahoma"/>
            <family val="2"/>
            <charset val="238"/>
          </rPr>
          <t>Toto políčko slouží pro závěrečnou kontrolu. 
Pokud dotaci získat nelze, zkontroluj ostatní údaje - zda dotace nekryje více než 70 % nákladů na tábor nebo zda nežádáš o více peněz než můžeš (v závislosti na počtu lidí, dnů a výši maximální dotace na den).</t>
        </r>
      </text>
    </comment>
    <comment ref="B33" authorId="0">
      <text>
        <r>
          <rPr>
            <sz val="8"/>
            <color indexed="81"/>
            <rFont val="Tahoma"/>
            <family val="2"/>
            <charset val="238"/>
          </rPr>
          <t xml:space="preserve">Zde je uveden pouhý rozdíl mezi výší příspěvků účastníků a nákladů na tábor, nikoliv výsledná výše dotace. 
Jedná se tedy pouze o </t>
        </r>
        <r>
          <rPr>
            <b/>
            <sz val="8"/>
            <color indexed="81"/>
            <rFont val="Tahoma"/>
            <family val="2"/>
            <charset val="238"/>
          </rPr>
          <t>navrhovanou výši dotace</t>
        </r>
        <r>
          <rPr>
            <sz val="8"/>
            <color indexed="81"/>
            <rFont val="Tahoma"/>
            <family val="2"/>
            <charset val="238"/>
          </rPr>
          <t>.
Pokud je tato částka vyšší, než částka "max. dotace na tábor" (vypočtená jako součin dnů, účastníků a buňky "max. dotace na den"), musíš zvýšit příspěvky.</t>
        </r>
      </text>
    </comment>
    <comment ref="B36" authorId="0">
      <text>
        <r>
          <rPr>
            <sz val="8"/>
            <color indexed="81"/>
            <rFont val="Tahoma"/>
            <family val="2"/>
            <charset val="238"/>
          </rPr>
          <t>Vždy se rovná nule - tábor nemůže být ziskový ani ztrátový.</t>
        </r>
      </text>
    </comment>
    <comment ref="B41" authorId="0">
      <text>
        <r>
          <rPr>
            <sz val="8"/>
            <color indexed="81"/>
            <rFont val="Tahoma"/>
            <family val="2"/>
            <charset val="238"/>
          </rPr>
          <t>Musí se vždy rovnat nule.</t>
        </r>
      </text>
    </comment>
  </commentList>
</comments>
</file>

<file path=xl/comments3.xml><?xml version="1.0" encoding="utf-8"?>
<comments xmlns="http://schemas.openxmlformats.org/spreadsheetml/2006/main">
  <authors>
    <author>Ondřej Peřina</author>
  </authors>
  <commentList>
    <comment ref="AD1" authorId="0">
      <text>
        <r>
          <rPr>
            <b/>
            <sz val="8"/>
            <color indexed="81"/>
            <rFont val="Tahoma"/>
            <family val="2"/>
            <charset val="238"/>
          </rPr>
          <t>Tereza Peřinová:</t>
        </r>
        <r>
          <rPr>
            <sz val="8"/>
            <color indexed="81"/>
            <rFont val="Tahoma"/>
            <family val="2"/>
            <charset val="238"/>
          </rPr>
          <t xml:space="preserve">
Zde uvedete číslo Smlouvy o proplácení cestovních náhrad, na jejímž základě můžete Cestovní příkaz vyplnit.
V případě dotazů pište HZ na andilek@skautlib.cz</t>
        </r>
      </text>
    </comment>
    <comment ref="B20" authorId="0">
      <text>
        <r>
          <rPr>
            <b/>
            <sz val="8"/>
            <color indexed="81"/>
            <rFont val="Tahoma"/>
            <family val="2"/>
            <charset val="238"/>
          </rPr>
          <t>Tereza Peřinová:</t>
        </r>
        <r>
          <rPr>
            <sz val="8"/>
            <color indexed="81"/>
            <rFont val="Tahoma"/>
            <family val="2"/>
            <charset val="238"/>
          </rPr>
          <t xml:space="preserve">
Proplácení cestovních náhrad v rámci podpory projektů se provádí bankovním převodem na účet OJ a nebo hotově v rámci vyúčtování projektu (v závislosti na rozhodnutí o podpoře ze strany KRJ a dohody z HZ)</t>
        </r>
      </text>
    </comment>
    <comment ref="B22" authorId="0">
      <text>
        <r>
          <rPr>
            <b/>
            <sz val="8"/>
            <color indexed="81"/>
            <rFont val="Tahoma"/>
            <family val="2"/>
            <charset val="238"/>
          </rPr>
          <t>Tereza Peřinová:</t>
        </r>
        <r>
          <rPr>
            <sz val="8"/>
            <color indexed="81"/>
            <rFont val="Tahoma"/>
            <family val="2"/>
            <charset val="238"/>
          </rPr>
          <t xml:space="preserve">
Na osobní účet mohou být propláceny cestovní náhrady pouze členům orgánů KRJ Libereckého kraj.
</t>
        </r>
      </text>
    </comment>
  </commentList>
</comments>
</file>

<file path=xl/comments4.xml><?xml version="1.0" encoding="utf-8"?>
<comments xmlns="http://schemas.openxmlformats.org/spreadsheetml/2006/main">
  <authors>
    <author>Ondřej Peřina</author>
  </authors>
  <commentList>
    <comment ref="AD1" authorId="0">
      <text>
        <r>
          <rPr>
            <b/>
            <sz val="8"/>
            <color indexed="81"/>
            <rFont val="Tahoma"/>
            <family val="2"/>
            <charset val="238"/>
          </rPr>
          <t>Tereza Peřinová:</t>
        </r>
        <r>
          <rPr>
            <sz val="8"/>
            <color indexed="81"/>
            <rFont val="Tahoma"/>
            <family val="2"/>
            <charset val="238"/>
          </rPr>
          <t xml:space="preserve">
Zde uvedete číslo Smlouvy o proplácení cestovních náhrad, na jejímž základě můžete Cestovní příkaz vyplnit.
V případě dotazů pište HZ na andilek@skautlib.cz</t>
        </r>
      </text>
    </comment>
    <comment ref="B20" authorId="0">
      <text>
        <r>
          <rPr>
            <b/>
            <sz val="8"/>
            <color indexed="81"/>
            <rFont val="Tahoma"/>
            <family val="2"/>
            <charset val="238"/>
          </rPr>
          <t>Tereza Peřinová:</t>
        </r>
        <r>
          <rPr>
            <sz val="8"/>
            <color indexed="81"/>
            <rFont val="Tahoma"/>
            <family val="2"/>
            <charset val="238"/>
          </rPr>
          <t xml:space="preserve">
Proplácení cestovních náhrad v rámci podpory projektů se provádí bankovním převodem na účet OJ a nebo hotově v rámci vyúčtování projektu (v závislosti na rozhodnutí o podpoře ze strany KRJ a dohody z HZ)</t>
        </r>
      </text>
    </comment>
    <comment ref="B22" authorId="0">
      <text>
        <r>
          <rPr>
            <b/>
            <sz val="8"/>
            <color indexed="81"/>
            <rFont val="Tahoma"/>
            <family val="2"/>
            <charset val="238"/>
          </rPr>
          <t>Tereza Peřinová:</t>
        </r>
        <r>
          <rPr>
            <sz val="8"/>
            <color indexed="81"/>
            <rFont val="Tahoma"/>
            <family val="2"/>
            <charset val="238"/>
          </rPr>
          <t xml:space="preserve">
Na osobní účet mohou být propláceny cestovní náhrady pouze členům orgánů KRJ Libereckého kraj.
</t>
        </r>
      </text>
    </comment>
  </commentList>
</comments>
</file>

<file path=xl/sharedStrings.xml><?xml version="1.0" encoding="utf-8"?>
<sst xmlns="http://schemas.openxmlformats.org/spreadsheetml/2006/main" count="311" uniqueCount="177">
  <si>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</si>
  <si>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</si>
  <si>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</si>
  <si>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</si>
  <si>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</si>
  <si>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</si>
  <si>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</si>
  <si>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</si>
  <si>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</si>
  <si>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</si>
  <si>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</si>
  <si>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</si>
  <si>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</si>
  <si>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</si>
  <si>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</si>
  <si>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</si>
  <si>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</si>
  <si>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</si>
  <si>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</si>
  <si>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</si>
  <si>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</si>
  <si>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</si>
  <si>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</si>
  <si>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</si>
  <si>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</si>
  <si>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</si>
  <si>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</si>
  <si>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</si>
  <si>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</si>
  <si>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</si>
  <si>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Místo konání:</t>
  </si>
  <si>
    <t>Počet účastníků:</t>
  </si>
  <si>
    <t>do 26 let:</t>
  </si>
  <si>
    <t>nad 26 let:</t>
  </si>
  <si>
    <t>jméno</t>
  </si>
  <si>
    <t>příjmení</t>
  </si>
  <si>
    <t>ulice</t>
  </si>
  <si>
    <t>město</t>
  </si>
  <si>
    <t>PSČ</t>
  </si>
  <si>
    <t>podpis</t>
  </si>
  <si>
    <t>Název akce:</t>
  </si>
  <si>
    <t xml:space="preserve">Datum: </t>
  </si>
  <si>
    <t>Sdružení přátel Jaroslava Foglara</t>
  </si>
  <si>
    <t>do 26:</t>
  </si>
  <si>
    <t>nad 26</t>
  </si>
  <si>
    <t>Délka akce:</t>
  </si>
  <si>
    <t>Náklady:</t>
  </si>
  <si>
    <t>strana 1</t>
  </si>
  <si>
    <t>strana 2</t>
  </si>
  <si>
    <t>strana 3</t>
  </si>
  <si>
    <t>strana 4</t>
  </si>
  <si>
    <t>strana 5</t>
  </si>
  <si>
    <t>strana 6</t>
  </si>
  <si>
    <t>strana 7</t>
  </si>
  <si>
    <t>celkem</t>
  </si>
  <si>
    <t>nájem:</t>
  </si>
  <si>
    <t>potraviny:</t>
  </si>
  <si>
    <t>spotřební materiál:</t>
  </si>
  <si>
    <t>celkem:</t>
  </si>
  <si>
    <t>Příspěvky:</t>
  </si>
  <si>
    <t>účastnické příspěvky:</t>
  </si>
  <si>
    <t>příspěvek na dopravu:</t>
  </si>
  <si>
    <t>Rozvaha:</t>
  </si>
  <si>
    <t>náklady:</t>
  </si>
  <si>
    <t>Výše dotace:</t>
  </si>
  <si>
    <t>Datum:</t>
  </si>
  <si>
    <t>cestovné:</t>
  </si>
  <si>
    <t>ceny v soutěžích:</t>
  </si>
  <si>
    <t>další služby:</t>
  </si>
  <si>
    <t>dotace činní:</t>
  </si>
  <si>
    <t>max. dotace na den:</t>
  </si>
  <si>
    <t>max. dotace na akci:</t>
  </si>
  <si>
    <t>datum nar.</t>
  </si>
  <si>
    <t>hosp. výsledek:</t>
  </si>
  <si>
    <t>Příspěvky celkem:</t>
  </si>
  <si>
    <t>očekávaná dotace:</t>
  </si>
  <si>
    <t>Poznámky:</t>
  </si>
  <si>
    <t>tuto dotaci získat:</t>
  </si>
  <si>
    <t>příspěvky účastníků:</t>
  </si>
  <si>
    <t>Název tábora:</t>
  </si>
  <si>
    <t>další příspěvky:</t>
  </si>
  <si>
    <t>max. dotace na tábor:</t>
  </si>
  <si>
    <t>do 18:</t>
  </si>
  <si>
    <t>nad 18:</t>
  </si>
  <si>
    <t>CESTOVNÍ PŘÍKAZ</t>
  </si>
  <si>
    <t>číslo smlouvy:</t>
  </si>
  <si>
    <t>příjmení, jméno:</t>
  </si>
  <si>
    <t>bydliště:</t>
  </si>
  <si>
    <t>telefon / mobil:</t>
  </si>
  <si>
    <t>Počátek cesty</t>
  </si>
  <si>
    <t>Místo jednání</t>
  </si>
  <si>
    <t>Účel cesty</t>
  </si>
  <si>
    <t>Konec cesty</t>
  </si>
  <si>
    <t>Spolucestující:</t>
  </si>
  <si>
    <t>Určený dopravní prostředek:</t>
  </si>
  <si>
    <t xml:space="preserve">AUV: </t>
  </si>
  <si>
    <t xml:space="preserve">SPZ: </t>
  </si>
  <si>
    <t>Předpokládaná částka výdajů Kč:</t>
  </si>
  <si>
    <t>Povolená záloha Kč:</t>
  </si>
  <si>
    <t>podpis pokladníka</t>
  </si>
  <si>
    <t>datum a podpis pracovníka oprávněného k povolení cesty</t>
  </si>
  <si>
    <t>Způsob vyplacení cestovní náhrady</t>
  </si>
  <si>
    <t>bankovním převodem v rámci podpory projeku / akce</t>
  </si>
  <si>
    <t>hotově</t>
  </si>
  <si>
    <t>bankovním převodem</t>
  </si>
  <si>
    <t>číslo bankovního účtu:</t>
  </si>
  <si>
    <t>Vyúčtování pracovní cesty</t>
  </si>
  <si>
    <t>Zpráva o výsledku pracovní cesty byla podána dne</t>
  </si>
  <si>
    <t>Se způsobem provedení souhlasí</t>
  </si>
  <si>
    <t>datum a podpis oprávněného pracovníka</t>
  </si>
  <si>
    <t>Výdajový  - příjmový pokladní doklad</t>
  </si>
  <si>
    <t xml:space="preserve">Účtovaní náhrada byla </t>
  </si>
  <si>
    <t>Účtovací předpis</t>
  </si>
  <si>
    <t>číslo úč. dokladu:</t>
  </si>
  <si>
    <t>přezkoušena a upravena na:</t>
  </si>
  <si>
    <t>---</t>
  </si>
  <si>
    <t>má dáti</t>
  </si>
  <si>
    <t>dal</t>
  </si>
  <si>
    <t>částka</t>
  </si>
  <si>
    <t>středisko</t>
  </si>
  <si>
    <t>zakázka</t>
  </si>
  <si>
    <t>Vyplacená záloha:</t>
  </si>
  <si>
    <r>
      <t xml:space="preserve">Doplatek / </t>
    </r>
    <r>
      <rPr>
        <strike/>
        <sz val="11"/>
        <rFont val="Calibri"/>
        <family val="2"/>
        <charset val="238"/>
      </rPr>
      <t>přeplatek</t>
    </r>
    <r>
      <rPr>
        <sz val="11"/>
        <rFont val="Calibri"/>
        <family val="2"/>
        <charset val="238"/>
      </rPr>
      <t>:</t>
    </r>
  </si>
  <si>
    <t>Slovy:</t>
  </si>
  <si>
    <t>Poznámka o zaúčtování:</t>
  </si>
  <si>
    <t>datum a podpis účtovatele</t>
  </si>
  <si>
    <t>datum a podpis příjemce</t>
  </si>
  <si>
    <t>datum a podpis pokladníka</t>
  </si>
  <si>
    <t>schválil - datum a podpis</t>
  </si>
  <si>
    <t>Spotřeba dle t.p.:</t>
  </si>
  <si>
    <t>Prostředek</t>
  </si>
  <si>
    <t>Sazba náhr.</t>
  </si>
  <si>
    <t>Počet km</t>
  </si>
  <si>
    <t>Jízdné</t>
  </si>
  <si>
    <t>Vedlejší výdaje</t>
  </si>
  <si>
    <t>Celkem</t>
  </si>
  <si>
    <t>Upraveno</t>
  </si>
  <si>
    <t>Algoritmus výpočtu sl. 4:</t>
  </si>
  <si>
    <t>Cena Kč / litr:</t>
  </si>
  <si>
    <t>cena PHM 1 km:</t>
  </si>
  <si>
    <t>Datum</t>
  </si>
  <si>
    <t>opotřebení:</t>
  </si>
  <si>
    <t>Odjezd:</t>
  </si>
  <si>
    <t>Příjezd:</t>
  </si>
  <si>
    <t>sazba náhrady:</t>
  </si>
  <si>
    <t>(přenos do sloupce 4)</t>
  </si>
  <si>
    <t>K vyúčtování připojuji</t>
  </si>
  <si>
    <t>dokladů.</t>
  </si>
  <si>
    <t>Záloha</t>
  </si>
  <si>
    <r>
      <t>Doplatek</t>
    </r>
    <r>
      <rPr>
        <sz val="5"/>
        <rFont val="Calibri"/>
        <family val="2"/>
        <charset val="238"/>
      </rPr>
      <t xml:space="preserve"> </t>
    </r>
    <r>
      <rPr>
        <sz val="10"/>
        <rFont val="Calibri"/>
        <family val="2"/>
        <charset val="238"/>
      </rPr>
      <t>/</t>
    </r>
    <r>
      <rPr>
        <sz val="5"/>
        <rFont val="Calibri"/>
        <family val="2"/>
        <charset val="238"/>
      </rPr>
      <t xml:space="preserve"> </t>
    </r>
    <r>
      <rPr>
        <strike/>
        <sz val="10"/>
        <rFont val="Calibri"/>
        <family val="2"/>
        <charset val="238"/>
      </rPr>
      <t>přeplatek</t>
    </r>
  </si>
  <si>
    <t>Prohlašuji, že jsem všechny údaje uvedl úplně a správně:</t>
  </si>
  <si>
    <t>8101/2008/01</t>
  </si>
  <si>
    <t>Nos, Pepa</t>
  </si>
  <si>
    <t>Ulicka 23/12</t>
  </si>
  <si>
    <t>12345 Městečko 2</t>
  </si>
  <si>
    <t>11.5.2008 Liberec</t>
  </si>
  <si>
    <t>Praha</t>
  </si>
  <si>
    <t>Škoda Fabia Combi, 1.6</t>
  </si>
  <si>
    <t>1L2 1576</t>
  </si>
  <si>
    <t>9. 5. 2008    Ondrej Perina</t>
  </si>
  <si>
    <t>x</t>
  </si>
  <si>
    <t>13. 5. 2008   Ondrej Perina</t>
  </si>
  <si>
    <t>Osmsetsedmdesáttrikorunyceské</t>
  </si>
  <si>
    <t>Proplaceno bankovnim prevodem</t>
  </si>
  <si>
    <t>13.5.2008 Tereza Perinová</t>
  </si>
  <si>
    <t>13.5.2008 Ondrej Perina</t>
  </si>
  <si>
    <t>Liberec</t>
  </si>
  <si>
    <t>AUV</t>
  </si>
  <si>
    <t>MHD</t>
  </si>
  <si>
    <t>13. 5. 2008   Pepa Nos</t>
  </si>
  <si>
    <t>Sdružení přátel Jaroslava Foglara, o. s.</t>
  </si>
  <si>
    <t>Hrnčířská 17, 612 00 Brno</t>
  </si>
  <si>
    <t>IČ: 48511200</t>
  </si>
  <si>
    <t>Porada vedení SPJF</t>
  </si>
  <si>
    <t>vstupné:</t>
  </si>
  <si>
    <t>nájem tábořiště:</t>
  </si>
  <si>
    <t>×</t>
  </si>
</sst>
</file>

<file path=xl/styles.xml><?xml version="1.0" encoding="utf-8"?>
<styleSheet xmlns="http://schemas.openxmlformats.org/spreadsheetml/2006/main">
  <numFmts count="10">
    <numFmt numFmtId="164" formatCode="#,##0.00\ &quot;Kč&quot;"/>
    <numFmt numFmtId="165" formatCode="0.0"/>
    <numFmt numFmtId="166" formatCode="#,##0\ &quot;Kč&quot;"/>
    <numFmt numFmtId="167" formatCode="0.0%"/>
    <numFmt numFmtId="168" formatCode="\+\4\20,000,000,000"/>
    <numFmt numFmtId="169" formatCode="_-* #,##0.00\ &quot;Kc&quot;_-;\-* #,##0.00\ &quot;Kc&quot;_-;_-* &quot;-&quot;??\ &quot;Kc&quot;_-;_-@_-"/>
    <numFmt numFmtId="170" formatCode="#,##0.00\ _K_č"/>
    <numFmt numFmtId="171" formatCode="dd/mm/yy"/>
    <numFmt numFmtId="172" formatCode="d/m/yy"/>
    <numFmt numFmtId="173" formatCode="#,##0.0"/>
  </numFmts>
  <fonts count="42">
    <font>
      <sz val="10"/>
      <name val="Arial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4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</font>
    <font>
      <b/>
      <sz val="28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3"/>
      <color indexed="9"/>
      <name val="Calibri"/>
      <family val="2"/>
      <charset val="238"/>
    </font>
    <font>
      <sz val="13"/>
      <name val="Calibri"/>
      <family val="2"/>
      <charset val="238"/>
    </font>
    <font>
      <sz val="15"/>
      <name val="CASMIRA"/>
      <charset val="2"/>
    </font>
    <font>
      <sz val="13"/>
      <name val="CASMIRA"/>
      <charset val="2"/>
    </font>
    <font>
      <sz val="8.5"/>
      <name val="Calibri"/>
      <family val="2"/>
      <charset val="238"/>
    </font>
    <font>
      <sz val="9"/>
      <name val="Calibri"/>
      <family val="2"/>
      <charset val="238"/>
    </font>
    <font>
      <strike/>
      <sz val="11"/>
      <name val="Calibri"/>
      <family val="2"/>
      <charset val="238"/>
    </font>
    <font>
      <sz val="11"/>
      <name val="CASMIRA"/>
      <charset val="2"/>
    </font>
    <font>
      <b/>
      <sz val="10"/>
      <name val="Calibri"/>
      <family val="2"/>
      <charset val="238"/>
    </font>
    <font>
      <sz val="5"/>
      <name val="Calibri"/>
      <family val="2"/>
      <charset val="238"/>
    </font>
    <font>
      <strike/>
      <sz val="10"/>
      <name val="Calibri"/>
      <family val="2"/>
      <charset val="238"/>
    </font>
    <font>
      <sz val="10"/>
      <color theme="1" tint="0.499984740745262"/>
      <name val="Arial"/>
      <family val="2"/>
      <charset val="238"/>
    </font>
    <font>
      <sz val="13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sz val="15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3"/>
      <color indexed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9" fontId="15" fillId="0" borderId="0" applyFont="0" applyFill="0" applyBorder="0" applyAlignment="0" applyProtection="0"/>
    <xf numFmtId="0" fontId="15" fillId="0" borderId="0"/>
  </cellStyleXfs>
  <cellXfs count="434">
    <xf numFmtId="0" fontId="0" fillId="0" borderId="0" xfId="0"/>
    <xf numFmtId="0" fontId="2" fillId="0" borderId="0" xfId="0" applyFont="1" applyAlignment="1">
      <alignment vertical="top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5" fillId="0" borderId="7" xfId="0" applyFont="1" applyBorder="1" applyAlignment="1"/>
    <xf numFmtId="0" fontId="5" fillId="0" borderId="0" xfId="0" applyFont="1" applyBorder="1" applyAlignment="1"/>
    <xf numFmtId="0" fontId="3" fillId="0" borderId="0" xfId="0" applyFont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2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6" xfId="0" applyFont="1" applyBorder="1" applyAlignment="1"/>
    <xf numFmtId="0" fontId="6" fillId="0" borderId="7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left"/>
    </xf>
    <xf numFmtId="0" fontId="10" fillId="0" borderId="0" xfId="0" applyFont="1" applyAlignment="1"/>
    <xf numFmtId="0" fontId="0" fillId="0" borderId="25" xfId="0" applyBorder="1"/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/>
    <xf numFmtId="0" fontId="0" fillId="0" borderId="1" xfId="0" applyBorder="1" applyAlignment="1">
      <alignment horizontal="center"/>
    </xf>
    <xf numFmtId="0" fontId="11" fillId="0" borderId="29" xfId="0" applyFont="1" applyBorder="1"/>
    <xf numFmtId="0" fontId="0" fillId="0" borderId="2" xfId="0" applyBorder="1" applyAlignment="1">
      <alignment horizontal="center"/>
    </xf>
    <xf numFmtId="0" fontId="11" fillId="0" borderId="30" xfId="0" applyFont="1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11" fillId="0" borderId="33" xfId="0" applyFont="1" applyBorder="1"/>
    <xf numFmtId="0" fontId="0" fillId="0" borderId="34" xfId="0" applyBorder="1"/>
    <xf numFmtId="0" fontId="11" fillId="0" borderId="35" xfId="0" applyFont="1" applyBorder="1"/>
    <xf numFmtId="0" fontId="9" fillId="0" borderId="36" xfId="0" applyFont="1" applyBorder="1" applyAlignment="1">
      <alignment horizontal="left"/>
    </xf>
    <xf numFmtId="0" fontId="2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11" fillId="0" borderId="39" xfId="0" applyFont="1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0" xfId="0" applyBorder="1"/>
    <xf numFmtId="0" fontId="5" fillId="0" borderId="37" xfId="0" applyFont="1" applyBorder="1"/>
    <xf numFmtId="0" fontId="5" fillId="0" borderId="42" xfId="0" applyFont="1" applyBorder="1"/>
    <xf numFmtId="0" fontId="0" fillId="0" borderId="43" xfId="0" applyBorder="1"/>
    <xf numFmtId="0" fontId="0" fillId="0" borderId="0" xfId="0" applyBorder="1" applyAlignment="1">
      <alignment vertical="top" wrapText="1"/>
    </xf>
    <xf numFmtId="2" fontId="5" fillId="0" borderId="44" xfId="0" applyNumberFormat="1" applyFont="1" applyBorder="1" applyAlignment="1">
      <alignment horizontal="center"/>
    </xf>
    <xf numFmtId="2" fontId="5" fillId="0" borderId="45" xfId="0" applyNumberFormat="1" applyFont="1" applyBorder="1" applyAlignment="1">
      <alignment horizontal="center"/>
    </xf>
    <xf numFmtId="0" fontId="5" fillId="0" borderId="34" xfId="0" applyFont="1" applyBorder="1"/>
    <xf numFmtId="0" fontId="32" fillId="0" borderId="0" xfId="0" applyFont="1"/>
    <xf numFmtId="0" fontId="32" fillId="0" borderId="0" xfId="0" applyFont="1" applyFill="1" applyBorder="1"/>
    <xf numFmtId="0" fontId="5" fillId="0" borderId="46" xfId="0" applyFont="1" applyBorder="1"/>
    <xf numFmtId="0" fontId="10" fillId="0" borderId="0" xfId="0" applyFont="1" applyBorder="1" applyAlignment="1">
      <alignment horizontal="left"/>
    </xf>
    <xf numFmtId="0" fontId="11" fillId="0" borderId="34" xfId="0" applyFont="1" applyBorder="1"/>
    <xf numFmtId="0" fontId="10" fillId="0" borderId="37" xfId="0" applyFont="1" applyBorder="1" applyAlignment="1">
      <alignment vertical="center"/>
    </xf>
    <xf numFmtId="0" fontId="16" fillId="0" borderId="0" xfId="2" applyFont="1"/>
    <xf numFmtId="0" fontId="18" fillId="0" borderId="0" xfId="2" applyFont="1"/>
    <xf numFmtId="0" fontId="21" fillId="2" borderId="43" xfId="2" applyFont="1" applyFill="1" applyBorder="1" applyAlignment="1">
      <alignment horizontal="centerContinuous" vertical="center"/>
    </xf>
    <xf numFmtId="0" fontId="21" fillId="2" borderId="47" xfId="2" applyFont="1" applyFill="1" applyBorder="1" applyAlignment="1">
      <alignment horizontal="centerContinuous" vertical="center"/>
    </xf>
    <xf numFmtId="0" fontId="21" fillId="2" borderId="48" xfId="2" applyFont="1" applyFill="1" applyBorder="1" applyAlignment="1">
      <alignment horizontal="centerContinuous" vertical="center"/>
    </xf>
    <xf numFmtId="0" fontId="21" fillId="2" borderId="49" xfId="2" applyFont="1" applyFill="1" applyBorder="1" applyAlignment="1">
      <alignment horizontal="centerContinuous" vertical="center"/>
    </xf>
    <xf numFmtId="0" fontId="21" fillId="2" borderId="50" xfId="2" applyFont="1" applyFill="1" applyBorder="1" applyAlignment="1">
      <alignment horizontal="centerContinuous" vertical="center"/>
    </xf>
    <xf numFmtId="0" fontId="22" fillId="0" borderId="0" xfId="2" applyFont="1" applyAlignment="1">
      <alignment vertical="center"/>
    </xf>
    <xf numFmtId="0" fontId="20" fillId="0" borderId="0" xfId="2" applyFont="1"/>
    <xf numFmtId="0" fontId="20" fillId="0" borderId="51" xfId="2" applyFont="1" applyBorder="1" applyAlignment="1">
      <alignment horizontal="center"/>
    </xf>
    <xf numFmtId="0" fontId="20" fillId="0" borderId="0" xfId="2" applyFont="1" applyBorder="1" applyAlignment="1">
      <alignment horizontal="center"/>
    </xf>
    <xf numFmtId="0" fontId="20" fillId="0" borderId="52" xfId="2" applyFont="1" applyBorder="1" applyAlignment="1">
      <alignment horizontal="center"/>
    </xf>
    <xf numFmtId="0" fontId="18" fillId="0" borderId="51" xfId="2" applyFont="1" applyBorder="1" applyAlignment="1"/>
    <xf numFmtId="0" fontId="18" fillId="0" borderId="52" xfId="2" applyFont="1" applyBorder="1" applyAlignment="1"/>
    <xf numFmtId="0" fontId="18" fillId="0" borderId="0" xfId="2" applyFont="1" applyBorder="1"/>
    <xf numFmtId="1" fontId="18" fillId="0" borderId="52" xfId="2" applyNumberFormat="1" applyFont="1" applyBorder="1"/>
    <xf numFmtId="0" fontId="18" fillId="0" borderId="52" xfId="2" applyFont="1" applyBorder="1"/>
    <xf numFmtId="0" fontId="18" fillId="0" borderId="51" xfId="2" applyFont="1" applyBorder="1"/>
    <xf numFmtId="0" fontId="25" fillId="0" borderId="51" xfId="2" applyFont="1" applyBorder="1" applyAlignment="1">
      <alignment horizontal="centerContinuous"/>
    </xf>
    <xf numFmtId="0" fontId="25" fillId="0" borderId="0" xfId="2" applyFont="1" applyBorder="1" applyAlignment="1"/>
    <xf numFmtId="0" fontId="25" fillId="0" borderId="0" xfId="2" applyFont="1" applyBorder="1" applyAlignment="1">
      <alignment horizontal="centerContinuous"/>
    </xf>
    <xf numFmtId="0" fontId="25" fillId="0" borderId="52" xfId="2" applyFont="1" applyBorder="1" applyAlignment="1">
      <alignment horizontal="centerContinuous"/>
    </xf>
    <xf numFmtId="0" fontId="25" fillId="0" borderId="0" xfId="2" applyFont="1"/>
    <xf numFmtId="0" fontId="26" fillId="0" borderId="35" xfId="2" applyFont="1" applyBorder="1" applyAlignment="1">
      <alignment horizontal="centerContinuous"/>
    </xf>
    <xf numFmtId="0" fontId="26" fillId="0" borderId="54" xfId="2" applyFont="1" applyBorder="1" applyAlignment="1">
      <alignment horizontal="center"/>
    </xf>
    <xf numFmtId="0" fontId="26" fillId="0" borderId="54" xfId="2" applyFont="1" applyBorder="1" applyAlignment="1"/>
    <xf numFmtId="0" fontId="26" fillId="0" borderId="54" xfId="2" applyFont="1" applyBorder="1" applyAlignment="1">
      <alignment horizontal="centerContinuous"/>
    </xf>
    <xf numFmtId="0" fontId="26" fillId="0" borderId="55" xfId="2" applyFont="1" applyBorder="1" applyAlignment="1">
      <alignment horizontal="centerContinuous"/>
    </xf>
    <xf numFmtId="0" fontId="18" fillId="0" borderId="51" xfId="2" applyFont="1" applyFill="1" applyBorder="1"/>
    <xf numFmtId="0" fontId="20" fillId="0" borderId="0" xfId="2" applyFont="1" applyFill="1" applyBorder="1" applyAlignment="1">
      <alignment horizontal="centerContinuous"/>
    </xf>
    <xf numFmtId="0" fontId="18" fillId="0" borderId="52" xfId="2" applyFont="1" applyFill="1" applyBorder="1"/>
    <xf numFmtId="0" fontId="20" fillId="0" borderId="3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/>
    </xf>
    <xf numFmtId="0" fontId="20" fillId="0" borderId="51" xfId="2" applyFont="1" applyBorder="1"/>
    <xf numFmtId="0" fontId="25" fillId="0" borderId="51" xfId="2" applyFont="1" applyBorder="1"/>
    <xf numFmtId="0" fontId="25" fillId="0" borderId="0" xfId="2" applyFont="1" applyBorder="1"/>
    <xf numFmtId="0" fontId="18" fillId="0" borderId="5" xfId="2" applyFont="1" applyBorder="1"/>
    <xf numFmtId="0" fontId="18" fillId="0" borderId="6" xfId="2" applyFont="1" applyBorder="1"/>
    <xf numFmtId="0" fontId="18" fillId="0" borderId="6" xfId="2" applyFont="1" applyBorder="1" applyAlignment="1">
      <alignment horizontal="centerContinuous"/>
    </xf>
    <xf numFmtId="0" fontId="26" fillId="0" borderId="6" xfId="2" applyFont="1" applyBorder="1" applyAlignment="1">
      <alignment horizontal="center"/>
    </xf>
    <xf numFmtId="0" fontId="18" fillId="0" borderId="7" xfId="2" applyFont="1" applyBorder="1" applyAlignment="1">
      <alignment horizontal="centerContinuous"/>
    </xf>
    <xf numFmtId="0" fontId="20" fillId="0" borderId="0" xfId="2" applyFont="1" applyBorder="1"/>
    <xf numFmtId="0" fontId="18" fillId="0" borderId="22" xfId="2" applyFont="1" applyFill="1" applyBorder="1"/>
    <xf numFmtId="0" fontId="18" fillId="0" borderId="56" xfId="2" applyFont="1" applyFill="1" applyBorder="1"/>
    <xf numFmtId="0" fontId="18" fillId="0" borderId="53" xfId="2" applyFont="1" applyBorder="1"/>
    <xf numFmtId="0" fontId="25" fillId="0" borderId="52" xfId="2" applyFont="1" applyBorder="1"/>
    <xf numFmtId="0" fontId="18" fillId="0" borderId="35" xfId="2" applyFont="1" applyBorder="1"/>
    <xf numFmtId="0" fontId="18" fillId="0" borderId="54" xfId="2" applyFont="1" applyBorder="1"/>
    <xf numFmtId="0" fontId="18" fillId="0" borderId="55" xfId="2" applyFont="1" applyBorder="1"/>
    <xf numFmtId="171" fontId="18" fillId="0" borderId="51" xfId="2" applyNumberFormat="1" applyFont="1" applyBorder="1"/>
    <xf numFmtId="0" fontId="16" fillId="0" borderId="22" xfId="2" applyFont="1" applyBorder="1"/>
    <xf numFmtId="0" fontId="18" fillId="0" borderId="56" xfId="2" applyFont="1" applyBorder="1"/>
    <xf numFmtId="0" fontId="18" fillId="0" borderId="2" xfId="2" applyFont="1" applyBorder="1"/>
    <xf numFmtId="171" fontId="18" fillId="0" borderId="0" xfId="2" applyNumberFormat="1" applyFont="1" applyFill="1" applyBorder="1"/>
    <xf numFmtId="171" fontId="18" fillId="0" borderId="0" xfId="2" applyNumberFormat="1" applyFont="1" applyFill="1" applyBorder="1" applyAlignment="1">
      <alignment horizontal="center"/>
    </xf>
    <xf numFmtId="3" fontId="18" fillId="0" borderId="0" xfId="2" applyNumberFormat="1" applyFont="1" applyBorder="1" applyAlignment="1">
      <alignment horizontal="centerContinuous"/>
    </xf>
    <xf numFmtId="0" fontId="18" fillId="0" borderId="57" xfId="2" applyFont="1" applyBorder="1"/>
    <xf numFmtId="173" fontId="18" fillId="0" borderId="0" xfId="2" applyNumberFormat="1" applyFont="1" applyBorder="1"/>
    <xf numFmtId="4" fontId="18" fillId="0" borderId="0" xfId="2" applyNumberFormat="1" applyFont="1" applyBorder="1"/>
    <xf numFmtId="3" fontId="18" fillId="0" borderId="0" xfId="2" applyNumberFormat="1" applyFont="1" applyBorder="1"/>
    <xf numFmtId="3" fontId="18" fillId="0" borderId="0" xfId="2" applyNumberFormat="1" applyFont="1" applyBorder="1" applyAlignment="1">
      <alignment vertical="top"/>
    </xf>
    <xf numFmtId="20" fontId="18" fillId="0" borderId="0" xfId="2" applyNumberFormat="1" applyFont="1" applyBorder="1"/>
    <xf numFmtId="165" fontId="18" fillId="0" borderId="0" xfId="2" applyNumberFormat="1" applyFont="1" applyBorder="1"/>
    <xf numFmtId="0" fontId="18" fillId="0" borderId="0" xfId="2" applyFont="1" applyBorder="1" applyAlignment="1">
      <alignment wrapText="1"/>
    </xf>
    <xf numFmtId="0" fontId="18" fillId="0" borderId="52" xfId="2" applyFont="1" applyBorder="1" applyAlignment="1">
      <alignment wrapText="1"/>
    </xf>
    <xf numFmtId="0" fontId="18" fillId="0" borderId="0" xfId="2" applyFont="1" applyBorder="1" applyAlignment="1">
      <alignment horizontal="left" wrapText="1"/>
    </xf>
    <xf numFmtId="0" fontId="18" fillId="0" borderId="0" xfId="2" applyFont="1" applyBorder="1" applyAlignment="1">
      <alignment horizontal="centerContinuous"/>
    </xf>
    <xf numFmtId="165" fontId="18" fillId="0" borderId="0" xfId="2" applyNumberFormat="1" applyFont="1" applyBorder="1" applyAlignment="1">
      <alignment horizontal="centerContinuous"/>
    </xf>
    <xf numFmtId="4" fontId="18" fillId="0" borderId="0" xfId="2" applyNumberFormat="1" applyFont="1" applyBorder="1" applyAlignment="1">
      <alignment horizontal="centerContinuous"/>
    </xf>
    <xf numFmtId="4" fontId="18" fillId="0" borderId="52" xfId="2" applyNumberFormat="1" applyFont="1" applyBorder="1" applyAlignment="1">
      <alignment horizontal="centerContinuous"/>
    </xf>
    <xf numFmtId="171" fontId="25" fillId="0" borderId="51" xfId="2" applyNumberFormat="1" applyFont="1" applyBorder="1"/>
    <xf numFmtId="20" fontId="25" fillId="0" borderId="0" xfId="2" applyNumberFormat="1" applyFont="1" applyBorder="1"/>
    <xf numFmtId="165" fontId="25" fillId="0" borderId="0" xfId="2" applyNumberFormat="1" applyFont="1" applyBorder="1"/>
    <xf numFmtId="4" fontId="25" fillId="0" borderId="0" xfId="2" applyNumberFormat="1" applyFont="1" applyBorder="1"/>
    <xf numFmtId="171" fontId="18" fillId="0" borderId="35" xfId="2" applyNumberFormat="1" applyFont="1" applyBorder="1"/>
    <xf numFmtId="20" fontId="18" fillId="0" borderId="54" xfId="2" applyNumberFormat="1" applyFont="1" applyBorder="1"/>
    <xf numFmtId="171" fontId="18" fillId="0" borderId="0" xfId="2" applyNumberFormat="1" applyFont="1" applyBorder="1"/>
    <xf numFmtId="0" fontId="18" fillId="0" borderId="0" xfId="2" applyFont="1" applyAlignment="1"/>
    <xf numFmtId="0" fontId="18" fillId="0" borderId="0" xfId="2" applyFont="1" applyBorder="1" applyAlignment="1"/>
    <xf numFmtId="0" fontId="18" fillId="0" borderId="53" xfId="2" applyFont="1" applyBorder="1" applyAlignment="1"/>
    <xf numFmtId="0" fontId="5" fillId="0" borderId="0" xfId="0" applyFont="1"/>
    <xf numFmtId="0" fontId="35" fillId="0" borderId="51" xfId="2" applyFont="1" applyBorder="1" applyAlignment="1"/>
    <xf numFmtId="0" fontId="35" fillId="0" borderId="0" xfId="2" applyFont="1" applyBorder="1"/>
    <xf numFmtId="0" fontId="35" fillId="0" borderId="52" xfId="2" applyFont="1" applyBorder="1"/>
    <xf numFmtId="0" fontId="35" fillId="0" borderId="0" xfId="2" applyFont="1"/>
    <xf numFmtId="0" fontId="35" fillId="0" borderId="51" xfId="2" applyFont="1" applyBorder="1"/>
    <xf numFmtId="0" fontId="37" fillId="0" borderId="51" xfId="2" applyFont="1" applyBorder="1" applyAlignment="1">
      <alignment horizontal="centerContinuous"/>
    </xf>
    <xf numFmtId="0" fontId="37" fillId="0" borderId="0" xfId="2" applyFont="1" applyBorder="1" applyAlignment="1"/>
    <xf numFmtId="0" fontId="37" fillId="0" borderId="0" xfId="2" applyFont="1" applyBorder="1" applyAlignment="1">
      <alignment horizontal="centerContinuous"/>
    </xf>
    <xf numFmtId="0" fontId="37" fillId="0" borderId="52" xfId="2" applyFont="1" applyBorder="1" applyAlignment="1">
      <alignment horizontal="centerContinuous"/>
    </xf>
    <xf numFmtId="0" fontId="37" fillId="0" borderId="0" xfId="2" applyFont="1"/>
    <xf numFmtId="0" fontId="38" fillId="0" borderId="35" xfId="2" applyFont="1" applyBorder="1" applyAlignment="1">
      <alignment horizontal="centerContinuous"/>
    </xf>
    <xf numFmtId="0" fontId="38" fillId="0" borderId="54" xfId="2" applyFont="1" applyBorder="1" applyAlignment="1">
      <alignment horizontal="center"/>
    </xf>
    <xf numFmtId="0" fontId="38" fillId="0" borderId="54" xfId="2" applyFont="1" applyBorder="1" applyAlignment="1"/>
    <xf numFmtId="0" fontId="38" fillId="0" borderId="54" xfId="2" applyFont="1" applyBorder="1" applyAlignment="1">
      <alignment horizontal="centerContinuous"/>
    </xf>
    <xf numFmtId="0" fontId="38" fillId="0" borderId="55" xfId="2" applyFont="1" applyBorder="1" applyAlignment="1">
      <alignment horizontal="centerContinuous"/>
    </xf>
    <xf numFmtId="0" fontId="33" fillId="0" borderId="0" xfId="2" applyFont="1" applyAlignment="1">
      <alignment vertical="center"/>
    </xf>
    <xf numFmtId="0" fontId="35" fillId="0" borderId="51" xfId="2" applyFont="1" applyFill="1" applyBorder="1"/>
    <xf numFmtId="0" fontId="40" fillId="0" borderId="0" xfId="2" applyFont="1" applyFill="1" applyBorder="1" applyAlignment="1">
      <alignment horizontal="centerContinuous"/>
    </xf>
    <xf numFmtId="0" fontId="35" fillId="0" borderId="52" xfId="2" applyFont="1" applyFill="1" applyBorder="1"/>
    <xf numFmtId="0" fontId="40" fillId="0" borderId="3" xfId="2" applyFont="1" applyFill="1" applyBorder="1" applyAlignment="1">
      <alignment horizontal="center" vertical="center"/>
    </xf>
    <xf numFmtId="0" fontId="40" fillId="0" borderId="0" xfId="2" applyFont="1" applyFill="1" applyBorder="1" applyAlignment="1">
      <alignment horizontal="center"/>
    </xf>
    <xf numFmtId="0" fontId="40" fillId="0" borderId="51" xfId="2" applyFont="1" applyBorder="1"/>
    <xf numFmtId="0" fontId="37" fillId="0" borderId="51" xfId="2" applyFont="1" applyBorder="1"/>
    <xf numFmtId="0" fontId="37" fillId="0" borderId="0" xfId="2" applyFont="1" applyBorder="1"/>
    <xf numFmtId="0" fontId="35" fillId="0" borderId="5" xfId="2" applyFont="1" applyBorder="1"/>
    <xf numFmtId="0" fontId="35" fillId="0" borderId="6" xfId="2" applyFont="1" applyBorder="1"/>
    <xf numFmtId="0" fontId="35" fillId="0" borderId="6" xfId="2" applyFont="1" applyBorder="1" applyAlignment="1">
      <alignment horizontal="centerContinuous"/>
    </xf>
    <xf numFmtId="0" fontId="38" fillId="0" borderId="6" xfId="2" applyFont="1" applyBorder="1" applyAlignment="1">
      <alignment horizontal="center"/>
    </xf>
    <xf numFmtId="0" fontId="35" fillId="0" borderId="7" xfId="2" applyFont="1" applyBorder="1" applyAlignment="1">
      <alignment horizontal="centerContinuous"/>
    </xf>
    <xf numFmtId="0" fontId="40" fillId="0" borderId="0" xfId="2" applyFont="1" applyBorder="1"/>
    <xf numFmtId="0" fontId="35" fillId="0" borderId="22" xfId="2" applyFont="1" applyFill="1" applyBorder="1"/>
    <xf numFmtId="0" fontId="35" fillId="0" borderId="56" xfId="2" applyFont="1" applyFill="1" applyBorder="1"/>
    <xf numFmtId="0" fontId="35" fillId="0" borderId="53" xfId="2" applyFont="1" applyBorder="1"/>
    <xf numFmtId="0" fontId="37" fillId="0" borderId="52" xfId="2" applyFont="1" applyBorder="1"/>
    <xf numFmtId="0" fontId="35" fillId="0" borderId="35" xfId="2" applyFont="1" applyBorder="1"/>
    <xf numFmtId="0" fontId="35" fillId="0" borderId="54" xfId="2" applyFont="1" applyBorder="1"/>
    <xf numFmtId="0" fontId="35" fillId="0" borderId="55" xfId="2" applyFont="1" applyBorder="1"/>
    <xf numFmtId="0" fontId="0" fillId="0" borderId="9" xfId="0" applyBorder="1" applyAlignment="1">
      <alignment horizontal="center"/>
    </xf>
    <xf numFmtId="0" fontId="3" fillId="0" borderId="38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1" fillId="0" borderId="54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3" fillId="0" borderId="59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5" fillId="0" borderId="24" xfId="0" applyFont="1" applyBorder="1" applyAlignment="1">
      <alignment horizontal="left"/>
    </xf>
    <xf numFmtId="0" fontId="0" fillId="0" borderId="6" xfId="0" applyBorder="1"/>
    <xf numFmtId="0" fontId="7" fillId="0" borderId="58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164" fontId="0" fillId="0" borderId="56" xfId="0" applyNumberFormat="1" applyBorder="1" applyAlignment="1">
      <alignment horizontal="center"/>
    </xf>
    <xf numFmtId="0" fontId="0" fillId="0" borderId="64" xfId="0" applyBorder="1" applyAlignment="1">
      <alignment horizontal="center"/>
    </xf>
    <xf numFmtId="164" fontId="11" fillId="0" borderId="54" xfId="0" applyNumberFormat="1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166" fontId="0" fillId="0" borderId="56" xfId="0" applyNumberFormat="1" applyBorder="1" applyAlignment="1">
      <alignment horizontal="center"/>
    </xf>
    <xf numFmtId="166" fontId="0" fillId="0" borderId="64" xfId="0" applyNumberFormat="1" applyBorder="1" applyAlignment="1">
      <alignment horizontal="center"/>
    </xf>
    <xf numFmtId="164" fontId="0" fillId="0" borderId="65" xfId="0" applyNumberFormat="1" applyBorder="1" applyAlignment="1">
      <alignment horizontal="center"/>
    </xf>
    <xf numFmtId="0" fontId="0" fillId="0" borderId="66" xfId="0" applyBorder="1" applyAlignment="1">
      <alignment horizontal="center"/>
    </xf>
    <xf numFmtId="164" fontId="10" fillId="0" borderId="0" xfId="0" applyNumberFormat="1" applyFont="1" applyAlignment="1">
      <alignment horizontal="left"/>
    </xf>
    <xf numFmtId="0" fontId="11" fillId="0" borderId="65" xfId="0" applyNumberFormat="1" applyFont="1" applyBorder="1" applyAlignment="1">
      <alignment horizontal="center"/>
    </xf>
    <xf numFmtId="0" fontId="11" fillId="0" borderId="66" xfId="0" applyNumberFormat="1" applyFont="1" applyBorder="1" applyAlignment="1">
      <alignment horizontal="center"/>
    </xf>
    <xf numFmtId="166" fontId="0" fillId="0" borderId="71" xfId="0" applyNumberFormat="1" applyBorder="1" applyAlignment="1">
      <alignment horizontal="center"/>
    </xf>
    <xf numFmtId="166" fontId="0" fillId="0" borderId="72" xfId="0" applyNumberFormat="1" applyBorder="1" applyAlignment="1">
      <alignment horizontal="center"/>
    </xf>
    <xf numFmtId="164" fontId="11" fillId="0" borderId="55" xfId="0" applyNumberFormat="1" applyFont="1" applyBorder="1" applyAlignment="1">
      <alignment horizontal="center"/>
    </xf>
    <xf numFmtId="164" fontId="0" fillId="0" borderId="54" xfId="0" applyNumberFormat="1" applyBorder="1" applyAlignment="1">
      <alignment horizontal="center"/>
    </xf>
    <xf numFmtId="0" fontId="0" fillId="0" borderId="55" xfId="0" applyBorder="1" applyAlignment="1">
      <alignment horizontal="center"/>
    </xf>
    <xf numFmtId="164" fontId="0" fillId="0" borderId="47" xfId="0" applyNumberFormat="1" applyBorder="1" applyAlignment="1">
      <alignment horizontal="center"/>
    </xf>
    <xf numFmtId="164" fontId="0" fillId="0" borderId="50" xfId="0" applyNumberFormat="1" applyBorder="1" applyAlignment="1">
      <alignment horizontal="center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9" fillId="0" borderId="0" xfId="0" applyFont="1"/>
    <xf numFmtId="0" fontId="11" fillId="0" borderId="68" xfId="0" applyFont="1" applyBorder="1" applyAlignment="1">
      <alignment horizontal="center"/>
    </xf>
    <xf numFmtId="0" fontId="11" fillId="0" borderId="70" xfId="0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167" fontId="0" fillId="0" borderId="58" xfId="0" applyNumberFormat="1" applyBorder="1" applyAlignment="1">
      <alignment horizontal="center"/>
    </xf>
    <xf numFmtId="167" fontId="0" fillId="0" borderId="60" xfId="0" applyNumberFormat="1" applyBorder="1" applyAlignment="1">
      <alignment horizontal="center"/>
    </xf>
    <xf numFmtId="4" fontId="5" fillId="0" borderId="34" xfId="0" applyNumberFormat="1" applyFont="1" applyBorder="1" applyAlignment="1">
      <alignment horizontal="center"/>
    </xf>
    <xf numFmtId="4" fontId="5" fillId="0" borderId="66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51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52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54" xfId="0" applyBorder="1" applyAlignment="1">
      <alignment vertical="top" wrapText="1"/>
    </xf>
    <xf numFmtId="0" fontId="0" fillId="0" borderId="55" xfId="0" applyBorder="1" applyAlignment="1">
      <alignment vertical="top" wrapText="1"/>
    </xf>
    <xf numFmtId="4" fontId="5" fillId="0" borderId="42" xfId="0" applyNumberFormat="1" applyFont="1" applyBorder="1" applyAlignment="1">
      <alignment horizontal="center"/>
    </xf>
    <xf numFmtId="4" fontId="5" fillId="0" borderId="64" xfId="0" applyNumberFormat="1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3" fillId="0" borderId="20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2" fillId="0" borderId="58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10" fillId="0" borderId="37" xfId="0" applyFont="1" applyBorder="1" applyAlignment="1">
      <alignment horizontal="left"/>
    </xf>
    <xf numFmtId="0" fontId="14" fillId="0" borderId="58" xfId="0" applyFont="1" applyBorder="1" applyAlignment="1">
      <alignment horizontal="left"/>
    </xf>
    <xf numFmtId="0" fontId="14" fillId="0" borderId="60" xfId="0" applyFont="1" applyBorder="1" applyAlignment="1">
      <alignment horizontal="left"/>
    </xf>
    <xf numFmtId="4" fontId="5" fillId="0" borderId="51" xfId="0" applyNumberFormat="1" applyFont="1" applyBorder="1" applyAlignment="1">
      <alignment horizontal="center"/>
    </xf>
    <xf numFmtId="4" fontId="5" fillId="0" borderId="52" xfId="0" applyNumberFormat="1" applyFont="1" applyBorder="1" applyAlignment="1">
      <alignment horizontal="center"/>
    </xf>
    <xf numFmtId="164" fontId="11" fillId="0" borderId="35" xfId="0" applyNumberFormat="1" applyFont="1" applyBorder="1" applyAlignment="1">
      <alignment horizontal="center"/>
    </xf>
    <xf numFmtId="0" fontId="25" fillId="0" borderId="53" xfId="2" applyFont="1" applyBorder="1" applyAlignment="1">
      <alignment horizontal="center"/>
    </xf>
    <xf numFmtId="171" fontId="18" fillId="0" borderId="0" xfId="2" applyNumberFormat="1" applyFont="1" applyBorder="1" applyAlignment="1"/>
    <xf numFmtId="0" fontId="18" fillId="0" borderId="73" xfId="2" applyFont="1" applyBorder="1" applyAlignment="1">
      <alignment horizontal="right"/>
    </xf>
    <xf numFmtId="0" fontId="16" fillId="0" borderId="22" xfId="2" applyFont="1" applyBorder="1" applyAlignment="1"/>
    <xf numFmtId="0" fontId="16" fillId="0" borderId="56" xfId="2" applyFont="1" applyBorder="1" applyAlignment="1"/>
    <xf numFmtId="0" fontId="16" fillId="0" borderId="2" xfId="2" applyFont="1" applyBorder="1" applyAlignment="1"/>
    <xf numFmtId="3" fontId="18" fillId="0" borderId="3" xfId="2" applyNumberFormat="1" applyFont="1" applyBorder="1" applyAlignment="1">
      <alignment horizontal="center"/>
    </xf>
    <xf numFmtId="1" fontId="18" fillId="0" borderId="3" xfId="2" applyNumberFormat="1" applyFont="1" applyBorder="1" applyAlignment="1">
      <alignment horizontal="center"/>
    </xf>
    <xf numFmtId="1" fontId="20" fillId="0" borderId="3" xfId="2" applyNumberFormat="1" applyFont="1" applyBorder="1" applyAlignment="1">
      <alignment horizontal="center"/>
    </xf>
    <xf numFmtId="0" fontId="18" fillId="0" borderId="0" xfId="2" applyFont="1" applyBorder="1" applyAlignment="1"/>
    <xf numFmtId="0" fontId="24" fillId="0" borderId="73" xfId="2" applyFont="1" applyBorder="1" applyAlignment="1">
      <alignment horizontal="center"/>
    </xf>
    <xf numFmtId="0" fontId="26" fillId="0" borderId="74" xfId="2" applyFont="1" applyBorder="1" applyAlignment="1">
      <alignment horizontal="center" vertical="center"/>
    </xf>
    <xf numFmtId="0" fontId="26" fillId="0" borderId="40" xfId="2" applyFont="1" applyBorder="1" applyAlignment="1">
      <alignment horizontal="center" vertical="center"/>
    </xf>
    <xf numFmtId="0" fontId="26" fillId="0" borderId="24" xfId="2" applyFont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1" fontId="26" fillId="0" borderId="74" xfId="2" applyNumberFormat="1" applyFont="1" applyBorder="1" applyAlignment="1">
      <alignment horizontal="center" vertical="center"/>
    </xf>
    <xf numFmtId="1" fontId="26" fillId="0" borderId="40" xfId="2" applyNumberFormat="1" applyFont="1" applyBorder="1" applyAlignment="1">
      <alignment horizontal="center" vertical="center"/>
    </xf>
    <xf numFmtId="1" fontId="26" fillId="0" borderId="24" xfId="2" applyNumberFormat="1" applyFont="1" applyBorder="1" applyAlignment="1">
      <alignment horizontal="center" vertical="center"/>
    </xf>
    <xf numFmtId="1" fontId="26" fillId="0" borderId="1" xfId="2" applyNumberFormat="1" applyFont="1" applyBorder="1" applyAlignment="1">
      <alignment horizontal="center" vertical="center"/>
    </xf>
    <xf numFmtId="14" fontId="26" fillId="0" borderId="24" xfId="2" applyNumberFormat="1" applyFont="1" applyBorder="1" applyAlignment="1">
      <alignment horizontal="center" vertical="top"/>
    </xf>
    <xf numFmtId="14" fontId="26" fillId="0" borderId="6" xfId="2" applyNumberFormat="1" applyFont="1" applyBorder="1" applyAlignment="1">
      <alignment horizontal="center" vertical="top"/>
    </xf>
    <xf numFmtId="14" fontId="26" fillId="0" borderId="1" xfId="2" applyNumberFormat="1" applyFont="1" applyBorder="1" applyAlignment="1">
      <alignment horizontal="center" vertical="top"/>
    </xf>
    <xf numFmtId="0" fontId="25" fillId="0" borderId="75" xfId="2" applyFont="1" applyBorder="1" applyAlignment="1"/>
    <xf numFmtId="0" fontId="25" fillId="0" borderId="76" xfId="2" applyFont="1" applyBorder="1" applyAlignment="1"/>
    <xf numFmtId="0" fontId="26" fillId="0" borderId="76" xfId="2" applyFont="1" applyBorder="1" applyAlignment="1">
      <alignment horizontal="center"/>
    </xf>
    <xf numFmtId="0" fontId="26" fillId="0" borderId="77" xfId="2" applyFont="1" applyBorder="1" applyAlignment="1">
      <alignment horizontal="center"/>
    </xf>
    <xf numFmtId="0" fontId="29" fillId="0" borderId="22" xfId="2" applyFont="1" applyBorder="1" applyAlignment="1"/>
    <xf numFmtId="0" fontId="29" fillId="0" borderId="56" xfId="2" applyFont="1" applyBorder="1" applyAlignment="1"/>
    <xf numFmtId="0" fontId="29" fillId="0" borderId="2" xfId="2" applyFont="1" applyBorder="1" applyAlignment="1"/>
    <xf numFmtId="14" fontId="26" fillId="0" borderId="78" xfId="2" applyNumberFormat="1" applyFont="1" applyBorder="1" applyAlignment="1">
      <alignment horizontal="center" vertical="top"/>
    </xf>
    <xf numFmtId="14" fontId="26" fillId="0" borderId="79" xfId="2" applyNumberFormat="1" applyFont="1" applyBorder="1" applyAlignment="1">
      <alignment horizontal="center" vertical="top"/>
    </xf>
    <xf numFmtId="14" fontId="26" fillId="0" borderId="80" xfId="2" applyNumberFormat="1" applyFont="1" applyBorder="1" applyAlignment="1">
      <alignment horizontal="center" vertical="top"/>
    </xf>
    <xf numFmtId="0" fontId="25" fillId="0" borderId="78" xfId="2" applyFont="1" applyBorder="1" applyAlignment="1"/>
    <xf numFmtId="0" fontId="25" fillId="0" borderId="79" xfId="2" applyFont="1" applyBorder="1" applyAlignment="1"/>
    <xf numFmtId="0" fontId="26" fillId="0" borderId="79" xfId="2" applyFont="1" applyBorder="1" applyAlignment="1">
      <alignment horizontal="center"/>
    </xf>
    <xf numFmtId="0" fontId="26" fillId="0" borderId="80" xfId="2" applyFont="1" applyBorder="1" applyAlignment="1">
      <alignment horizontal="center"/>
    </xf>
    <xf numFmtId="0" fontId="26" fillId="0" borderId="71" xfId="2" applyFont="1" applyBorder="1" applyAlignment="1">
      <alignment horizontal="center" vertical="center"/>
    </xf>
    <xf numFmtId="0" fontId="26" fillId="0" borderId="6" xfId="2" applyFont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9" fillId="0" borderId="73" xfId="2" applyFont="1" applyBorder="1" applyAlignment="1"/>
    <xf numFmtId="0" fontId="20" fillId="0" borderId="0" xfId="2" applyFont="1" applyAlignment="1"/>
    <xf numFmtId="0" fontId="18" fillId="0" borderId="0" xfId="2" applyFont="1" applyAlignment="1"/>
    <xf numFmtId="0" fontId="18" fillId="0" borderId="73" xfId="2" applyFont="1" applyBorder="1" applyAlignment="1"/>
    <xf numFmtId="0" fontId="18" fillId="0" borderId="88" xfId="2" applyFont="1" applyBorder="1" applyAlignment="1"/>
    <xf numFmtId="168" fontId="18" fillId="0" borderId="88" xfId="2" applyNumberFormat="1" applyFont="1" applyBorder="1" applyAlignment="1">
      <alignment horizontal="left"/>
    </xf>
    <xf numFmtId="0" fontId="20" fillId="0" borderId="42" xfId="2" applyFont="1" applyBorder="1" applyAlignment="1">
      <alignment horizontal="center" vertical="center"/>
    </xf>
    <xf numFmtId="0" fontId="20" fillId="0" borderId="56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0" fontId="20" fillId="0" borderId="64" xfId="2" applyFont="1" applyBorder="1" applyAlignment="1">
      <alignment horizontal="center" vertical="center"/>
    </xf>
    <xf numFmtId="164" fontId="18" fillId="0" borderId="73" xfId="1" quotePrefix="1" applyNumberFormat="1" applyFont="1" applyBorder="1" applyAlignment="1">
      <alignment horizontal="center"/>
    </xf>
    <xf numFmtId="164" fontId="18" fillId="0" borderId="73" xfId="1" applyNumberFormat="1" applyFont="1" applyBorder="1" applyAlignment="1">
      <alignment horizontal="center"/>
    </xf>
    <xf numFmtId="164" fontId="18" fillId="0" borderId="88" xfId="1" applyNumberFormat="1" applyFont="1" applyBorder="1" applyAlignment="1">
      <alignment horizontal="center"/>
    </xf>
    <xf numFmtId="0" fontId="23" fillId="0" borderId="73" xfId="2" quotePrefix="1" applyFont="1" applyBorder="1" applyAlignment="1">
      <alignment horizontal="center"/>
    </xf>
    <xf numFmtId="0" fontId="23" fillId="0" borderId="73" xfId="2" applyFont="1" applyBorder="1" applyAlignment="1">
      <alignment horizontal="center"/>
    </xf>
    <xf numFmtId="0" fontId="33" fillId="0" borderId="73" xfId="2" applyFont="1" applyBorder="1" applyAlignment="1">
      <alignment horizontal="center"/>
    </xf>
    <xf numFmtId="0" fontId="18" fillId="0" borderId="53" xfId="2" applyFont="1" applyBorder="1" applyAlignment="1"/>
    <xf numFmtId="0" fontId="20" fillId="0" borderId="88" xfId="2" applyFont="1" applyBorder="1" applyAlignment="1">
      <alignment horizontal="center"/>
    </xf>
    <xf numFmtId="0" fontId="21" fillId="2" borderId="43" xfId="2" applyFont="1" applyFill="1" applyBorder="1" applyAlignment="1">
      <alignment horizontal="left" vertical="center" indent="1"/>
    </xf>
    <xf numFmtId="0" fontId="21" fillId="2" borderId="47" xfId="2" applyFont="1" applyFill="1" applyBorder="1" applyAlignment="1">
      <alignment horizontal="left" vertical="center" indent="1"/>
    </xf>
    <xf numFmtId="0" fontId="21" fillId="2" borderId="50" xfId="2" applyFont="1" applyFill="1" applyBorder="1" applyAlignment="1">
      <alignment horizontal="left" vertical="center" indent="1"/>
    </xf>
    <xf numFmtId="14" fontId="33" fillId="0" borderId="73" xfId="2" applyNumberFormat="1" applyFont="1" applyBorder="1" applyAlignment="1">
      <alignment horizontal="center"/>
    </xf>
    <xf numFmtId="0" fontId="20" fillId="0" borderId="0" xfId="2" applyFont="1" applyFill="1" applyBorder="1" applyAlignment="1"/>
    <xf numFmtId="0" fontId="18" fillId="0" borderId="0" xfId="2" applyFont="1" applyFill="1" applyBorder="1" applyAlignment="1"/>
    <xf numFmtId="0" fontId="18" fillId="0" borderId="73" xfId="2" applyFont="1" applyFill="1" applyBorder="1" applyAlignment="1"/>
    <xf numFmtId="0" fontId="21" fillId="2" borderId="42" xfId="2" applyFont="1" applyFill="1" applyBorder="1" applyAlignment="1">
      <alignment horizontal="left" vertical="center" indent="1"/>
    </xf>
    <xf numFmtId="0" fontId="21" fillId="2" borderId="56" xfId="2" applyFont="1" applyFill="1" applyBorder="1" applyAlignment="1">
      <alignment horizontal="left" vertical="center" indent="1"/>
    </xf>
    <xf numFmtId="0" fontId="21" fillId="2" borderId="64" xfId="2" applyFont="1" applyFill="1" applyBorder="1" applyAlignment="1">
      <alignment horizontal="left" vertical="center" indent="1"/>
    </xf>
    <xf numFmtId="0" fontId="18" fillId="0" borderId="56" xfId="2" applyFont="1" applyFill="1" applyBorder="1" applyAlignment="1">
      <alignment horizontal="right"/>
    </xf>
    <xf numFmtId="0" fontId="18" fillId="0" borderId="56" xfId="2" quotePrefix="1" applyFont="1" applyFill="1" applyBorder="1" applyAlignment="1">
      <alignment horizontal="center"/>
    </xf>
    <xf numFmtId="0" fontId="18" fillId="0" borderId="56" xfId="2" applyFont="1" applyFill="1" applyBorder="1" applyAlignment="1">
      <alignment horizontal="center"/>
    </xf>
    <xf numFmtId="0" fontId="18" fillId="0" borderId="64" xfId="2" applyFont="1" applyFill="1" applyBorder="1" applyAlignment="1">
      <alignment horizontal="center"/>
    </xf>
    <xf numFmtId="164" fontId="18" fillId="0" borderId="73" xfId="2" quotePrefix="1" applyNumberFormat="1" applyFont="1" applyBorder="1" applyAlignment="1">
      <alignment horizontal="center"/>
    </xf>
    <xf numFmtId="0" fontId="18" fillId="0" borderId="22" xfId="2" applyFont="1" applyBorder="1" applyAlignment="1">
      <alignment horizontal="center"/>
    </xf>
    <xf numFmtId="0" fontId="18" fillId="0" borderId="56" xfId="2" applyFont="1" applyBorder="1" applyAlignment="1">
      <alignment horizontal="center"/>
    </xf>
    <xf numFmtId="0" fontId="18" fillId="0" borderId="2" xfId="2" applyFont="1" applyBorder="1" applyAlignment="1">
      <alignment horizontal="center"/>
    </xf>
    <xf numFmtId="0" fontId="18" fillId="0" borderId="64" xfId="2" applyFont="1" applyBorder="1" applyAlignment="1">
      <alignment horizontal="center"/>
    </xf>
    <xf numFmtId="0" fontId="18" fillId="0" borderId="78" xfId="2" applyFont="1" applyBorder="1" applyAlignment="1">
      <alignment horizontal="center"/>
    </xf>
    <xf numFmtId="0" fontId="18" fillId="0" borderId="79" xfId="2" applyFont="1" applyBorder="1" applyAlignment="1">
      <alignment horizontal="center"/>
    </xf>
    <xf numFmtId="0" fontId="18" fillId="0" borderId="87" xfId="2" applyFont="1" applyBorder="1" applyAlignment="1">
      <alignment horizontal="center"/>
    </xf>
    <xf numFmtId="166" fontId="18" fillId="0" borderId="88" xfId="2" applyNumberFormat="1" applyFont="1" applyBorder="1" applyAlignment="1">
      <alignment horizontal="center"/>
    </xf>
    <xf numFmtId="0" fontId="18" fillId="0" borderId="89" xfId="2" applyFont="1" applyBorder="1" applyAlignment="1">
      <alignment horizontal="center"/>
    </xf>
    <xf numFmtId="0" fontId="18" fillId="0" borderId="88" xfId="2" applyFont="1" applyBorder="1" applyAlignment="1">
      <alignment horizontal="center"/>
    </xf>
    <xf numFmtId="0" fontId="18" fillId="0" borderId="90" xfId="2" applyFont="1" applyBorder="1" applyAlignment="1">
      <alignment horizontal="center"/>
    </xf>
    <xf numFmtId="0" fontId="18" fillId="0" borderId="91" xfId="2" applyFont="1" applyBorder="1" applyAlignment="1">
      <alignment horizontal="center"/>
    </xf>
    <xf numFmtId="164" fontId="18" fillId="0" borderId="88" xfId="2" applyNumberFormat="1" applyFont="1" applyBorder="1" applyAlignment="1">
      <alignment horizontal="center"/>
    </xf>
    <xf numFmtId="0" fontId="18" fillId="0" borderId="80" xfId="2" applyFont="1" applyBorder="1" applyAlignment="1">
      <alignment horizontal="center"/>
    </xf>
    <xf numFmtId="0" fontId="26" fillId="0" borderId="22" xfId="2" applyFont="1" applyBorder="1" applyAlignment="1"/>
    <xf numFmtId="0" fontId="26" fillId="0" borderId="56" xfId="2" applyFont="1" applyBorder="1" applyAlignment="1"/>
    <xf numFmtId="0" fontId="28" fillId="0" borderId="56" xfId="2" applyFont="1" applyBorder="1" applyAlignment="1">
      <alignment horizontal="center"/>
    </xf>
    <xf numFmtId="0" fontId="28" fillId="0" borderId="64" xfId="2" applyFont="1" applyBorder="1" applyAlignment="1">
      <alignment horizontal="center"/>
    </xf>
    <xf numFmtId="0" fontId="18" fillId="0" borderId="73" xfId="2" quotePrefix="1" applyFont="1" applyBorder="1" applyAlignment="1">
      <alignment horizontal="center"/>
    </xf>
    <xf numFmtId="0" fontId="18" fillId="0" borderId="73" xfId="2" applyFont="1" applyBorder="1" applyAlignment="1">
      <alignment horizontal="center"/>
    </xf>
    <xf numFmtId="0" fontId="24" fillId="0" borderId="79" xfId="2" applyFont="1" applyBorder="1" applyAlignment="1">
      <alignment horizontal="center"/>
    </xf>
    <xf numFmtId="0" fontId="18" fillId="0" borderId="75" xfId="2" applyFont="1" applyBorder="1" applyAlignment="1">
      <alignment horizontal="center"/>
    </xf>
    <xf numFmtId="0" fontId="18" fillId="0" borderId="76" xfId="2" applyFont="1" applyBorder="1" applyAlignment="1">
      <alignment horizontal="center"/>
    </xf>
    <xf numFmtId="0" fontId="18" fillId="0" borderId="77" xfId="2" applyFont="1" applyBorder="1" applyAlignment="1">
      <alignment horizontal="center"/>
    </xf>
    <xf numFmtId="0" fontId="18" fillId="0" borderId="86" xfId="2" applyFont="1" applyBorder="1" applyAlignment="1">
      <alignment horizontal="center"/>
    </xf>
    <xf numFmtId="171" fontId="18" fillId="0" borderId="0" xfId="2" applyNumberFormat="1" applyFont="1" applyFill="1" applyBorder="1" applyAlignment="1"/>
    <xf numFmtId="2" fontId="34" fillId="2" borderId="68" xfId="2" applyNumberFormat="1" applyFont="1" applyFill="1" applyBorder="1" applyAlignment="1">
      <alignment horizontal="center"/>
    </xf>
    <xf numFmtId="2" fontId="34" fillId="2" borderId="69" xfId="2" applyNumberFormat="1" applyFont="1" applyFill="1" applyBorder="1" applyAlignment="1">
      <alignment horizontal="center"/>
    </xf>
    <xf numFmtId="2" fontId="34" fillId="2" borderId="70" xfId="2" applyNumberFormat="1" applyFont="1" applyFill="1" applyBorder="1" applyAlignment="1">
      <alignment horizontal="center"/>
    </xf>
    <xf numFmtId="0" fontId="18" fillId="0" borderId="74" xfId="2" applyFont="1" applyBorder="1" applyAlignment="1">
      <alignment horizontal="center" textRotation="90" wrapText="1"/>
    </xf>
    <xf numFmtId="0" fontId="18" fillId="0" borderId="40" xfId="2" applyFont="1" applyBorder="1" applyAlignment="1">
      <alignment horizontal="center" textRotation="90" wrapText="1"/>
    </xf>
    <xf numFmtId="0" fontId="18" fillId="0" borderId="84" xfId="2" applyFont="1" applyBorder="1" applyAlignment="1">
      <alignment horizontal="center" textRotation="90" wrapText="1"/>
    </xf>
    <xf numFmtId="0" fontId="18" fillId="0" borderId="85" xfId="2" applyFont="1" applyBorder="1" applyAlignment="1">
      <alignment horizontal="center" textRotation="90" wrapText="1"/>
    </xf>
    <xf numFmtId="0" fontId="18" fillId="0" borderId="24" xfId="2" applyFont="1" applyBorder="1" applyAlignment="1">
      <alignment horizontal="center" textRotation="90" wrapText="1"/>
    </xf>
    <xf numFmtId="0" fontId="18" fillId="0" borderId="1" xfId="2" applyFont="1" applyBorder="1" applyAlignment="1">
      <alignment horizontal="center" textRotation="90" wrapText="1"/>
    </xf>
    <xf numFmtId="0" fontId="18" fillId="0" borderId="3" xfId="2" applyFont="1" applyBorder="1" applyAlignment="1">
      <alignment horizontal="center"/>
    </xf>
    <xf numFmtId="172" fontId="18" fillId="0" borderId="22" xfId="2" applyNumberFormat="1" applyFont="1" applyBorder="1" applyAlignment="1">
      <alignment horizontal="center"/>
    </xf>
    <xf numFmtId="172" fontId="18" fillId="0" borderId="56" xfId="2" applyNumberFormat="1" applyFont="1" applyBorder="1" applyAlignment="1">
      <alignment horizontal="center"/>
    </xf>
    <xf numFmtId="172" fontId="18" fillId="0" borderId="2" xfId="2" applyNumberFormat="1" applyFont="1" applyBorder="1" applyAlignment="1">
      <alignment horizontal="center"/>
    </xf>
    <xf numFmtId="0" fontId="18" fillId="0" borderId="81" xfId="2" applyFont="1" applyBorder="1" applyAlignment="1">
      <alignment horizontal="center"/>
    </xf>
    <xf numFmtId="0" fontId="18" fillId="0" borderId="82" xfId="2" applyFont="1" applyBorder="1" applyAlignment="1">
      <alignment horizontal="center"/>
    </xf>
    <xf numFmtId="2" fontId="18" fillId="0" borderId="3" xfId="2" applyNumberFormat="1" applyFont="1" applyBorder="1" applyAlignment="1">
      <alignment horizontal="center"/>
    </xf>
    <xf numFmtId="0" fontId="25" fillId="0" borderId="83" xfId="2" applyFont="1" applyBorder="1" applyAlignment="1"/>
    <xf numFmtId="0" fontId="25" fillId="0" borderId="73" xfId="2" applyFont="1" applyBorder="1" applyAlignment="1"/>
    <xf numFmtId="170" fontId="18" fillId="0" borderId="73" xfId="1" quotePrefix="1" applyNumberFormat="1" applyFont="1" applyBorder="1" applyAlignment="1">
      <alignment horizontal="center"/>
    </xf>
    <xf numFmtId="170" fontId="18" fillId="0" borderId="73" xfId="1" applyNumberFormat="1" applyFont="1" applyBorder="1" applyAlignment="1">
      <alignment horizontal="center"/>
    </xf>
    <xf numFmtId="0" fontId="35" fillId="0" borderId="0" xfId="2" applyFont="1" applyBorder="1" applyAlignment="1"/>
    <xf numFmtId="164" fontId="35" fillId="0" borderId="88" xfId="1" applyNumberFormat="1" applyFont="1" applyBorder="1" applyAlignment="1">
      <alignment horizontal="center"/>
    </xf>
    <xf numFmtId="0" fontId="36" fillId="0" borderId="73" xfId="2" quotePrefix="1" applyFont="1" applyBorder="1" applyAlignment="1">
      <alignment horizontal="center"/>
    </xf>
    <xf numFmtId="0" fontId="36" fillId="0" borderId="73" xfId="2" applyFont="1" applyBorder="1" applyAlignment="1">
      <alignment horizontal="center"/>
    </xf>
    <xf numFmtId="0" fontId="18" fillId="0" borderId="73" xfId="2" quotePrefix="1" applyFont="1" applyBorder="1" applyAlignment="1"/>
    <xf numFmtId="0" fontId="39" fillId="2" borderId="43" xfId="2" applyFont="1" applyFill="1" applyBorder="1" applyAlignment="1">
      <alignment horizontal="left" vertical="center" indent="1"/>
    </xf>
    <xf numFmtId="0" fontId="39" fillId="2" borderId="47" xfId="2" applyFont="1" applyFill="1" applyBorder="1" applyAlignment="1">
      <alignment horizontal="left" vertical="center" indent="1"/>
    </xf>
    <xf numFmtId="0" fontId="39" fillId="2" borderId="50" xfId="2" applyFont="1" applyFill="1" applyBorder="1" applyAlignment="1">
      <alignment horizontal="left" vertical="center" indent="1"/>
    </xf>
    <xf numFmtId="0" fontId="37" fillId="0" borderId="53" xfId="2" applyFont="1" applyBorder="1" applyAlignment="1">
      <alignment horizontal="center"/>
    </xf>
    <xf numFmtId="0" fontId="40" fillId="0" borderId="0" xfId="2" applyFont="1" applyFill="1" applyBorder="1" applyAlignment="1"/>
    <xf numFmtId="0" fontId="35" fillId="0" borderId="0" xfId="2" applyFont="1" applyFill="1" applyBorder="1" applyAlignment="1"/>
    <xf numFmtId="0" fontId="35" fillId="0" borderId="73" xfId="2" applyFont="1" applyFill="1" applyBorder="1" applyAlignment="1"/>
    <xf numFmtId="0" fontId="39" fillId="2" borderId="42" xfId="2" applyFont="1" applyFill="1" applyBorder="1" applyAlignment="1">
      <alignment horizontal="left" vertical="center" indent="1"/>
    </xf>
    <xf numFmtId="0" fontId="39" fillId="2" borderId="56" xfId="2" applyFont="1" applyFill="1" applyBorder="1" applyAlignment="1">
      <alignment horizontal="left" vertical="center" indent="1"/>
    </xf>
    <xf numFmtId="0" fontId="39" fillId="2" borderId="64" xfId="2" applyFont="1" applyFill="1" applyBorder="1" applyAlignment="1">
      <alignment horizontal="left" vertical="center" indent="1"/>
    </xf>
    <xf numFmtId="0" fontId="35" fillId="0" borderId="56" xfId="2" applyFont="1" applyFill="1" applyBorder="1" applyAlignment="1">
      <alignment horizontal="right"/>
    </xf>
    <xf numFmtId="0" fontId="35" fillId="0" borderId="56" xfId="2" quotePrefix="1" applyFont="1" applyFill="1" applyBorder="1" applyAlignment="1">
      <alignment horizontal="center"/>
    </xf>
    <xf numFmtId="0" fontId="35" fillId="0" borderId="56" xfId="2" applyFont="1" applyFill="1" applyBorder="1" applyAlignment="1">
      <alignment horizontal="center"/>
    </xf>
    <xf numFmtId="0" fontId="35" fillId="0" borderId="64" xfId="2" applyFont="1" applyFill="1" applyBorder="1" applyAlignment="1">
      <alignment horizontal="center"/>
    </xf>
    <xf numFmtId="164" fontId="35" fillId="0" borderId="73" xfId="2" quotePrefix="1" applyNumberFormat="1" applyFont="1" applyBorder="1" applyAlignment="1">
      <alignment horizontal="center"/>
    </xf>
    <xf numFmtId="0" fontId="35" fillId="0" borderId="22" xfId="2" applyFont="1" applyBorder="1" applyAlignment="1">
      <alignment horizontal="center"/>
    </xf>
    <xf numFmtId="0" fontId="35" fillId="0" borderId="56" xfId="2" applyFont="1" applyBorder="1" applyAlignment="1">
      <alignment horizontal="center"/>
    </xf>
    <xf numFmtId="0" fontId="35" fillId="0" borderId="2" xfId="2" applyFont="1" applyBorder="1" applyAlignment="1">
      <alignment horizontal="center"/>
    </xf>
    <xf numFmtId="0" fontId="35" fillId="0" borderId="64" xfId="2" applyFont="1" applyBorder="1" applyAlignment="1">
      <alignment horizontal="center"/>
    </xf>
    <xf numFmtId="0" fontId="35" fillId="0" borderId="78" xfId="2" applyFont="1" applyBorder="1" applyAlignment="1">
      <alignment horizontal="center"/>
    </xf>
    <xf numFmtId="0" fontId="35" fillId="0" borderId="79" xfId="2" applyFont="1" applyBorder="1" applyAlignment="1">
      <alignment horizontal="center"/>
    </xf>
    <xf numFmtId="0" fontId="35" fillId="0" borderId="87" xfId="2" applyFont="1" applyBorder="1" applyAlignment="1">
      <alignment horizontal="center"/>
    </xf>
    <xf numFmtId="166" fontId="35" fillId="0" borderId="88" xfId="2" applyNumberFormat="1" applyFont="1" applyBorder="1" applyAlignment="1">
      <alignment horizontal="center"/>
    </xf>
    <xf numFmtId="0" fontId="35" fillId="0" borderId="89" xfId="2" applyFont="1" applyBorder="1" applyAlignment="1">
      <alignment horizontal="center"/>
    </xf>
    <xf numFmtId="0" fontId="35" fillId="0" borderId="88" xfId="2" applyFont="1" applyBorder="1" applyAlignment="1">
      <alignment horizontal="center"/>
    </xf>
    <xf numFmtId="0" fontId="35" fillId="0" borderId="90" xfId="2" applyFont="1" applyBorder="1" applyAlignment="1">
      <alignment horizontal="center"/>
    </xf>
    <xf numFmtId="0" fontId="35" fillId="0" borderId="91" xfId="2" applyFont="1" applyBorder="1" applyAlignment="1">
      <alignment horizontal="center"/>
    </xf>
    <xf numFmtId="164" fontId="35" fillId="0" borderId="88" xfId="2" applyNumberFormat="1" applyFont="1" applyBorder="1" applyAlignment="1">
      <alignment horizontal="center"/>
    </xf>
    <xf numFmtId="0" fontId="35" fillId="0" borderId="80" xfId="2" applyFont="1" applyBorder="1" applyAlignment="1">
      <alignment horizontal="center"/>
    </xf>
    <xf numFmtId="0" fontId="38" fillId="0" borderId="22" xfId="2" applyFont="1" applyBorder="1" applyAlignment="1"/>
    <xf numFmtId="0" fontId="38" fillId="0" borderId="56" xfId="2" applyFont="1" applyBorder="1" applyAlignment="1"/>
    <xf numFmtId="0" fontId="35" fillId="0" borderId="73" xfId="2" quotePrefix="1" applyFont="1" applyBorder="1" applyAlignment="1">
      <alignment horizontal="center"/>
    </xf>
    <xf numFmtId="0" fontId="35" fillId="0" borderId="73" xfId="2" applyFont="1" applyBorder="1" applyAlignment="1">
      <alignment horizontal="center"/>
    </xf>
    <xf numFmtId="0" fontId="41" fillId="0" borderId="79" xfId="2" applyFont="1" applyBorder="1" applyAlignment="1">
      <alignment horizontal="center"/>
    </xf>
    <xf numFmtId="0" fontId="35" fillId="0" borderId="75" xfId="2" applyFont="1" applyBorder="1" applyAlignment="1">
      <alignment horizontal="center"/>
    </xf>
    <xf numFmtId="0" fontId="35" fillId="0" borderId="76" xfId="2" applyFont="1" applyBorder="1" applyAlignment="1">
      <alignment horizontal="center"/>
    </xf>
    <xf numFmtId="0" fontId="35" fillId="0" borderId="77" xfId="2" applyFont="1" applyBorder="1" applyAlignment="1">
      <alignment horizontal="center"/>
    </xf>
    <xf numFmtId="0" fontId="35" fillId="0" borderId="86" xfId="2" applyFont="1" applyBorder="1" applyAlignment="1">
      <alignment horizontal="center"/>
    </xf>
    <xf numFmtId="2" fontId="18" fillId="2" borderId="68" xfId="2" applyNumberFormat="1" applyFont="1" applyFill="1" applyBorder="1" applyAlignment="1">
      <alignment horizontal="center"/>
    </xf>
    <xf numFmtId="2" fontId="18" fillId="2" borderId="69" xfId="2" applyNumberFormat="1" applyFont="1" applyFill="1" applyBorder="1" applyAlignment="1">
      <alignment horizontal="center"/>
    </xf>
    <xf numFmtId="2" fontId="18" fillId="2" borderId="70" xfId="2" applyNumberFormat="1" applyFont="1" applyFill="1" applyBorder="1" applyAlignment="1">
      <alignment horizontal="center"/>
    </xf>
    <xf numFmtId="173" fontId="18" fillId="0" borderId="3" xfId="2" applyNumberFormat="1" applyFont="1" applyBorder="1" applyAlignment="1">
      <alignment horizontal="center"/>
    </xf>
  </cellXfs>
  <cellStyles count="3">
    <cellStyle name="měny 2" xfId="1"/>
    <cellStyle name="normální" xfId="0" builtinId="0"/>
    <cellStyle name="normální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4</xdr:col>
      <xdr:colOff>152400</xdr:colOff>
      <xdr:row>4</xdr:row>
      <xdr:rowOff>133350</xdr:rowOff>
    </xdr:to>
    <xdr:pic>
      <xdr:nvPicPr>
        <xdr:cNvPr id="4118" name="Obrázek 2" descr="SPJF_pruhle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3350"/>
          <a:ext cx="9429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133350</xdr:rowOff>
    </xdr:from>
    <xdr:to>
      <xdr:col>4</xdr:col>
      <xdr:colOff>152400</xdr:colOff>
      <xdr:row>4</xdr:row>
      <xdr:rowOff>133350</xdr:rowOff>
    </xdr:to>
    <xdr:pic>
      <xdr:nvPicPr>
        <xdr:cNvPr id="3" name="Obrázek 2" descr="SPJF_pruhle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3350"/>
          <a:ext cx="9429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4</xdr:col>
      <xdr:colOff>152400</xdr:colOff>
      <xdr:row>4</xdr:row>
      <xdr:rowOff>114300</xdr:rowOff>
    </xdr:to>
    <xdr:pic>
      <xdr:nvPicPr>
        <xdr:cNvPr id="5142" name="Obrázek 3" descr="SPJF_pruhle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4300"/>
          <a:ext cx="9429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114300</xdr:rowOff>
    </xdr:from>
    <xdr:to>
      <xdr:col>4</xdr:col>
      <xdr:colOff>152400</xdr:colOff>
      <xdr:row>4</xdr:row>
      <xdr:rowOff>114300</xdr:rowOff>
    </xdr:to>
    <xdr:pic>
      <xdr:nvPicPr>
        <xdr:cNvPr id="3" name="Obrázek 3" descr="SPJF_pruhle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4300"/>
          <a:ext cx="94297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zoomScaleNormal="100" workbookViewId="0">
      <selection activeCell="K8" sqref="K8"/>
    </sheetView>
  </sheetViews>
  <sheetFormatPr defaultRowHeight="12.75"/>
  <cols>
    <col min="1" max="1" width="3.5703125" bestFit="1" customWidth="1"/>
    <col min="2" max="2" width="13.85546875" customWidth="1"/>
    <col min="3" max="3" width="15.85546875" customWidth="1"/>
    <col min="4" max="4" width="15.5703125" customWidth="1"/>
    <col min="5" max="5" width="8.5703125" customWidth="1"/>
    <col min="6" max="6" width="7.85546875" customWidth="1"/>
    <col min="7" max="7" width="4.28515625" customWidth="1"/>
    <col min="8" max="8" width="11.42578125" customWidth="1"/>
    <col min="9" max="9" width="16.28515625" customWidth="1"/>
  </cols>
  <sheetData>
    <row r="1" spans="1:10" ht="33.75" customHeight="1" thickBot="1">
      <c r="A1" s="194" t="s">
        <v>42</v>
      </c>
      <c r="B1" s="194"/>
      <c r="C1" s="194"/>
      <c r="D1" s="194"/>
      <c r="E1" s="194"/>
      <c r="F1" s="194"/>
      <c r="G1" s="194"/>
      <c r="H1" s="194"/>
      <c r="I1" s="194"/>
    </row>
    <row r="2" spans="1:10" ht="18.75" customHeight="1">
      <c r="A2" s="210" t="s">
        <v>40</v>
      </c>
      <c r="B2" s="211"/>
      <c r="C2" s="204"/>
      <c r="D2" s="204"/>
      <c r="E2" s="204"/>
      <c r="F2" s="205"/>
      <c r="G2" s="196" t="s">
        <v>31</v>
      </c>
      <c r="H2" s="197"/>
      <c r="I2" s="198"/>
      <c r="J2" s="11"/>
    </row>
    <row r="3" spans="1:10" ht="18.75" customHeight="1">
      <c r="A3" s="6"/>
      <c r="B3" s="7"/>
      <c r="C3" s="206"/>
      <c r="D3" s="206"/>
      <c r="E3" s="206"/>
      <c r="F3" s="207"/>
      <c r="G3" s="202" t="s">
        <v>32</v>
      </c>
      <c r="H3" s="203"/>
      <c r="I3" s="9" t="s">
        <v>33</v>
      </c>
      <c r="J3" s="10"/>
    </row>
    <row r="4" spans="1:10" ht="23.25" customHeight="1" thickBot="1">
      <c r="A4" s="191" t="s">
        <v>30</v>
      </c>
      <c r="B4" s="192"/>
      <c r="C4" s="208"/>
      <c r="D4" s="208"/>
      <c r="E4" s="208"/>
      <c r="F4" s="209"/>
      <c r="G4" s="200" t="s">
        <v>41</v>
      </c>
      <c r="H4" s="192"/>
      <c r="I4" s="201"/>
      <c r="J4" s="11"/>
    </row>
    <row r="5" spans="1:10" ht="12.75" customHeight="1">
      <c r="A5" s="1"/>
      <c r="B5" s="1"/>
    </row>
    <row r="6" spans="1:10" ht="12.75" customHeight="1" thickBot="1">
      <c r="A6" s="1"/>
      <c r="B6" s="1"/>
    </row>
    <row r="7" spans="1:10" s="8" customFormat="1" ht="22.5" customHeight="1" thickBot="1">
      <c r="A7" s="20"/>
      <c r="B7" s="19" t="s">
        <v>34</v>
      </c>
      <c r="C7" s="17" t="s">
        <v>35</v>
      </c>
      <c r="D7" s="17" t="s">
        <v>36</v>
      </c>
      <c r="E7" s="17" t="s">
        <v>38</v>
      </c>
      <c r="F7" s="199" t="s">
        <v>37</v>
      </c>
      <c r="G7" s="199"/>
      <c r="H7" s="24" t="s">
        <v>72</v>
      </c>
      <c r="I7" s="18" t="s">
        <v>39</v>
      </c>
    </row>
    <row r="8" spans="1:10" ht="20.25" customHeight="1" thickTop="1">
      <c r="A8" s="21" t="s">
        <v>0</v>
      </c>
      <c r="B8" s="2"/>
      <c r="C8" s="15"/>
      <c r="D8" s="15"/>
      <c r="E8" s="15"/>
      <c r="F8" s="195"/>
      <c r="G8" s="195"/>
      <c r="H8" s="25"/>
      <c r="I8" s="16"/>
    </row>
    <row r="9" spans="1:10" ht="20.25" customHeight="1">
      <c r="A9" s="22" t="s">
        <v>1</v>
      </c>
      <c r="B9" s="3"/>
      <c r="C9" s="4"/>
      <c r="D9" s="4"/>
      <c r="E9" s="4"/>
      <c r="F9" s="193"/>
      <c r="G9" s="193"/>
      <c r="H9" s="26"/>
      <c r="I9" s="12"/>
    </row>
    <row r="10" spans="1:10" ht="20.25" customHeight="1">
      <c r="A10" s="22" t="s">
        <v>2</v>
      </c>
      <c r="B10" s="3"/>
      <c r="C10" s="4"/>
      <c r="D10" s="4"/>
      <c r="E10" s="4"/>
      <c r="F10" s="193"/>
      <c r="G10" s="193"/>
      <c r="H10" s="26"/>
      <c r="I10" s="12"/>
    </row>
    <row r="11" spans="1:10" ht="20.25" customHeight="1">
      <c r="A11" s="22" t="s">
        <v>3</v>
      </c>
      <c r="B11" s="3"/>
      <c r="C11" s="4"/>
      <c r="D11" s="4"/>
      <c r="E11" s="4"/>
      <c r="F11" s="193"/>
      <c r="G11" s="193"/>
      <c r="H11" s="26"/>
      <c r="I11" s="12"/>
    </row>
    <row r="12" spans="1:10" ht="20.25" customHeight="1">
      <c r="A12" s="22" t="s">
        <v>4</v>
      </c>
      <c r="B12" s="3"/>
      <c r="C12" s="4"/>
      <c r="D12" s="4"/>
      <c r="E12" s="4"/>
      <c r="F12" s="193"/>
      <c r="G12" s="193"/>
      <c r="H12" s="26"/>
      <c r="I12" s="12"/>
    </row>
    <row r="13" spans="1:10" ht="20.25" customHeight="1">
      <c r="A13" s="22" t="s">
        <v>5</v>
      </c>
      <c r="B13" s="3"/>
      <c r="C13" s="4"/>
      <c r="D13" s="4"/>
      <c r="E13" s="4"/>
      <c r="F13" s="193"/>
      <c r="G13" s="193"/>
      <c r="H13" s="26"/>
      <c r="I13" s="12"/>
    </row>
    <row r="14" spans="1:10" ht="20.25" customHeight="1">
      <c r="A14" s="22" t="s">
        <v>6</v>
      </c>
      <c r="B14" s="3"/>
      <c r="C14" s="4"/>
      <c r="D14" s="4"/>
      <c r="E14" s="4"/>
      <c r="F14" s="193"/>
      <c r="G14" s="193"/>
      <c r="H14" s="26"/>
      <c r="I14" s="12"/>
    </row>
    <row r="15" spans="1:10" ht="20.25" customHeight="1">
      <c r="A15" s="22" t="s">
        <v>7</v>
      </c>
      <c r="B15" s="3"/>
      <c r="C15" s="4"/>
      <c r="D15" s="4"/>
      <c r="E15" s="4"/>
      <c r="F15" s="193"/>
      <c r="G15" s="193"/>
      <c r="H15" s="26"/>
      <c r="I15" s="12"/>
    </row>
    <row r="16" spans="1:10" ht="20.25" customHeight="1">
      <c r="A16" s="22" t="s">
        <v>8</v>
      </c>
      <c r="B16" s="3"/>
      <c r="C16" s="4"/>
      <c r="D16" s="4"/>
      <c r="E16" s="4"/>
      <c r="F16" s="193"/>
      <c r="G16" s="193"/>
      <c r="H16" s="26"/>
      <c r="I16" s="12"/>
    </row>
    <row r="17" spans="1:9" ht="20.25" customHeight="1">
      <c r="A17" s="22" t="s">
        <v>9</v>
      </c>
      <c r="B17" s="3"/>
      <c r="C17" s="4"/>
      <c r="D17" s="4"/>
      <c r="E17" s="4"/>
      <c r="F17" s="193"/>
      <c r="G17" s="193"/>
      <c r="H17" s="26"/>
      <c r="I17" s="12"/>
    </row>
    <row r="18" spans="1:9" ht="20.25" customHeight="1">
      <c r="A18" s="22" t="s">
        <v>10</v>
      </c>
      <c r="B18" s="3"/>
      <c r="C18" s="4"/>
      <c r="D18" s="4"/>
      <c r="E18" s="4"/>
      <c r="F18" s="193"/>
      <c r="G18" s="193"/>
      <c r="H18" s="26"/>
      <c r="I18" s="12"/>
    </row>
    <row r="19" spans="1:9" ht="20.25" customHeight="1">
      <c r="A19" s="22" t="s">
        <v>11</v>
      </c>
      <c r="B19" s="3"/>
      <c r="C19" s="4"/>
      <c r="D19" s="4"/>
      <c r="E19" s="4"/>
      <c r="F19" s="193"/>
      <c r="G19" s="193"/>
      <c r="H19" s="26"/>
      <c r="I19" s="12"/>
    </row>
    <row r="20" spans="1:9" ht="20.25" customHeight="1">
      <c r="A20" s="22" t="s">
        <v>12</v>
      </c>
      <c r="B20" s="3"/>
      <c r="C20" s="4"/>
      <c r="D20" s="4"/>
      <c r="E20" s="4"/>
      <c r="F20" s="193"/>
      <c r="G20" s="193"/>
      <c r="H20" s="26"/>
      <c r="I20" s="12"/>
    </row>
    <row r="21" spans="1:9" ht="20.25" customHeight="1">
      <c r="A21" s="22" t="s">
        <v>13</v>
      </c>
      <c r="B21" s="3"/>
      <c r="C21" s="4"/>
      <c r="D21" s="4"/>
      <c r="E21" s="4"/>
      <c r="F21" s="193"/>
      <c r="G21" s="193"/>
      <c r="H21" s="26"/>
      <c r="I21" s="12"/>
    </row>
    <row r="22" spans="1:9" ht="20.25" customHeight="1">
      <c r="A22" s="22" t="s">
        <v>14</v>
      </c>
      <c r="B22" s="3"/>
      <c r="C22" s="4"/>
      <c r="D22" s="4"/>
      <c r="E22" s="4"/>
      <c r="F22" s="193"/>
      <c r="G22" s="193"/>
      <c r="H22" s="26"/>
      <c r="I22" s="12"/>
    </row>
    <row r="23" spans="1:9" ht="20.25" customHeight="1">
      <c r="A23" s="22" t="s">
        <v>15</v>
      </c>
      <c r="B23" s="3"/>
      <c r="C23" s="4"/>
      <c r="D23" s="4"/>
      <c r="E23" s="4"/>
      <c r="F23" s="193"/>
      <c r="G23" s="193"/>
      <c r="H23" s="26"/>
      <c r="I23" s="12"/>
    </row>
    <row r="24" spans="1:9" ht="20.25" customHeight="1">
      <c r="A24" s="22" t="s">
        <v>16</v>
      </c>
      <c r="B24" s="3"/>
      <c r="C24" s="4"/>
      <c r="D24" s="4"/>
      <c r="E24" s="4"/>
      <c r="F24" s="193"/>
      <c r="G24" s="193"/>
      <c r="H24" s="26"/>
      <c r="I24" s="12"/>
    </row>
    <row r="25" spans="1:9" ht="20.25" customHeight="1">
      <c r="A25" s="22" t="s">
        <v>17</v>
      </c>
      <c r="B25" s="3"/>
      <c r="C25" s="4"/>
      <c r="D25" s="4"/>
      <c r="E25" s="4"/>
      <c r="F25" s="193"/>
      <c r="G25" s="193"/>
      <c r="H25" s="26"/>
      <c r="I25" s="12"/>
    </row>
    <row r="26" spans="1:9" ht="20.25" customHeight="1">
      <c r="A26" s="22" t="s">
        <v>18</v>
      </c>
      <c r="B26" s="3"/>
      <c r="C26" s="4"/>
      <c r="D26" s="4"/>
      <c r="E26" s="4"/>
      <c r="F26" s="193"/>
      <c r="G26" s="193"/>
      <c r="H26" s="26"/>
      <c r="I26" s="12"/>
    </row>
    <row r="27" spans="1:9" ht="20.25" customHeight="1">
      <c r="A27" s="22" t="s">
        <v>19</v>
      </c>
      <c r="B27" s="3"/>
      <c r="C27" s="4"/>
      <c r="D27" s="4"/>
      <c r="E27" s="4"/>
      <c r="F27" s="193"/>
      <c r="G27" s="193"/>
      <c r="H27" s="26"/>
      <c r="I27" s="12"/>
    </row>
    <row r="28" spans="1:9" ht="20.25" customHeight="1">
      <c r="A28" s="22" t="s">
        <v>20</v>
      </c>
      <c r="B28" s="3"/>
      <c r="C28" s="4"/>
      <c r="D28" s="4"/>
      <c r="E28" s="4"/>
      <c r="F28" s="193"/>
      <c r="G28" s="193"/>
      <c r="H28" s="26"/>
      <c r="I28" s="12"/>
    </row>
    <row r="29" spans="1:9" ht="20.25" customHeight="1">
      <c r="A29" s="22" t="s">
        <v>21</v>
      </c>
      <c r="B29" s="3"/>
      <c r="C29" s="4"/>
      <c r="D29" s="4"/>
      <c r="E29" s="4"/>
      <c r="F29" s="193"/>
      <c r="G29" s="193"/>
      <c r="H29" s="26"/>
      <c r="I29" s="12"/>
    </row>
    <row r="30" spans="1:9" ht="20.25" customHeight="1">
      <c r="A30" s="22" t="s">
        <v>22</v>
      </c>
      <c r="B30" s="3"/>
      <c r="C30" s="4"/>
      <c r="D30" s="4"/>
      <c r="E30" s="4"/>
      <c r="F30" s="193"/>
      <c r="G30" s="193"/>
      <c r="H30" s="26"/>
      <c r="I30" s="12"/>
    </row>
    <row r="31" spans="1:9" ht="20.25" customHeight="1">
      <c r="A31" s="22" t="s">
        <v>23</v>
      </c>
      <c r="B31" s="3"/>
      <c r="C31" s="4"/>
      <c r="D31" s="4"/>
      <c r="E31" s="4"/>
      <c r="F31" s="193"/>
      <c r="G31" s="193"/>
      <c r="H31" s="26"/>
      <c r="I31" s="12"/>
    </row>
    <row r="32" spans="1:9" ht="20.25" customHeight="1">
      <c r="A32" s="22" t="s">
        <v>24</v>
      </c>
      <c r="B32" s="3"/>
      <c r="C32" s="4"/>
      <c r="D32" s="4"/>
      <c r="E32" s="4"/>
      <c r="F32" s="193"/>
      <c r="G32" s="193"/>
      <c r="H32" s="26"/>
      <c r="I32" s="12"/>
    </row>
    <row r="33" spans="1:9" ht="20.25" customHeight="1">
      <c r="A33" s="22" t="s">
        <v>25</v>
      </c>
      <c r="B33" s="3"/>
      <c r="C33" s="4"/>
      <c r="D33" s="4"/>
      <c r="E33" s="4"/>
      <c r="F33" s="193"/>
      <c r="G33" s="193"/>
      <c r="H33" s="26"/>
      <c r="I33" s="12"/>
    </row>
    <row r="34" spans="1:9" ht="20.25" customHeight="1">
      <c r="A34" s="22" t="s">
        <v>26</v>
      </c>
      <c r="B34" s="3"/>
      <c r="C34" s="4"/>
      <c r="D34" s="4"/>
      <c r="E34" s="4"/>
      <c r="F34" s="193"/>
      <c r="G34" s="193"/>
      <c r="H34" s="26"/>
      <c r="I34" s="12"/>
    </row>
    <row r="35" spans="1:9" ht="20.25" customHeight="1">
      <c r="A35" s="22" t="s">
        <v>27</v>
      </c>
      <c r="B35" s="3"/>
      <c r="C35" s="4"/>
      <c r="D35" s="4"/>
      <c r="E35" s="4"/>
      <c r="F35" s="193"/>
      <c r="G35" s="193"/>
      <c r="H35" s="26"/>
      <c r="I35" s="12"/>
    </row>
    <row r="36" spans="1:9" ht="20.25" customHeight="1">
      <c r="A36" s="22" t="s">
        <v>28</v>
      </c>
      <c r="B36" s="3"/>
      <c r="C36" s="4"/>
      <c r="D36" s="4"/>
      <c r="E36" s="4"/>
      <c r="F36" s="193"/>
      <c r="G36" s="193"/>
      <c r="H36" s="26"/>
      <c r="I36" s="12"/>
    </row>
    <row r="37" spans="1:9" ht="20.25" customHeight="1" thickBot="1">
      <c r="A37" s="23" t="s">
        <v>29</v>
      </c>
      <c r="B37" s="5"/>
      <c r="C37" s="13"/>
      <c r="D37" s="13"/>
      <c r="E37" s="13"/>
      <c r="F37" s="190"/>
      <c r="G37" s="190"/>
      <c r="H37" s="27"/>
      <c r="I37" s="14"/>
    </row>
  </sheetData>
  <mergeCells count="39">
    <mergeCell ref="F26:G26"/>
    <mergeCell ref="F22:G22"/>
    <mergeCell ref="F23:G23"/>
    <mergeCell ref="F24:G24"/>
    <mergeCell ref="F18:G18"/>
    <mergeCell ref="F21:G21"/>
    <mergeCell ref="F20:G20"/>
    <mergeCell ref="F14:G14"/>
    <mergeCell ref="F11:G11"/>
    <mergeCell ref="F12:G12"/>
    <mergeCell ref="F19:G19"/>
    <mergeCell ref="F15:G15"/>
    <mergeCell ref="A1:I1"/>
    <mergeCell ref="F8:G8"/>
    <mergeCell ref="F9:G9"/>
    <mergeCell ref="F10:G10"/>
    <mergeCell ref="G2:I2"/>
    <mergeCell ref="F7:G7"/>
    <mergeCell ref="G4:I4"/>
    <mergeCell ref="G3:H3"/>
    <mergeCell ref="C2:F3"/>
    <mergeCell ref="C4:F4"/>
    <mergeCell ref="A2:B2"/>
    <mergeCell ref="F37:G37"/>
    <mergeCell ref="A4:B4"/>
    <mergeCell ref="F34:G34"/>
    <mergeCell ref="F35:G35"/>
    <mergeCell ref="F31:G31"/>
    <mergeCell ref="F32:G32"/>
    <mergeCell ref="F28:G28"/>
    <mergeCell ref="F16:G16"/>
    <mergeCell ref="F17:G17"/>
    <mergeCell ref="F25:G25"/>
    <mergeCell ref="F36:G36"/>
    <mergeCell ref="F30:G30"/>
    <mergeCell ref="F33:G33"/>
    <mergeCell ref="F27:G27"/>
    <mergeCell ref="F29:G29"/>
    <mergeCell ref="F13:G13"/>
  </mergeCells>
  <phoneticPr fontId="4" type="noConversion"/>
  <pageMargins left="0.39370078740157483" right="0.39370078740157483" top="0.98425196850393704" bottom="0.59055118110236227" header="0" footer="0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1"/>
  <sheetViews>
    <sheetView topLeftCell="A19" zoomScaleNormal="100" workbookViewId="0">
      <selection activeCell="B24" sqref="B24:C24"/>
    </sheetView>
  </sheetViews>
  <sheetFormatPr defaultRowHeight="12.75"/>
  <cols>
    <col min="1" max="1" width="19.140625" bestFit="1" customWidth="1"/>
    <col min="2" max="2" width="8.140625" customWidth="1"/>
    <col min="3" max="6" width="8.140625" bestFit="1" customWidth="1"/>
    <col min="7" max="7" width="8.5703125" customWidth="1"/>
    <col min="8" max="8" width="8.140625" bestFit="1" customWidth="1"/>
    <col min="9" max="9" width="7.7109375" customWidth="1"/>
    <col min="10" max="10" width="7" customWidth="1"/>
  </cols>
  <sheetData>
    <row r="1" spans="1:10" ht="21" thickBot="1">
      <c r="A1" s="230" t="s">
        <v>42</v>
      </c>
      <c r="B1" s="231"/>
      <c r="C1" s="231"/>
      <c r="D1" s="231"/>
      <c r="E1" s="231"/>
      <c r="F1" s="231"/>
      <c r="G1" s="231"/>
      <c r="H1" s="231"/>
      <c r="I1" s="231"/>
      <c r="J1" s="232"/>
    </row>
    <row r="2" spans="1:10" ht="18.75" customHeight="1" thickBot="1">
      <c r="A2" s="52" t="s">
        <v>40</v>
      </c>
      <c r="B2" s="255"/>
      <c r="C2" s="255"/>
      <c r="D2" s="255"/>
      <c r="E2" s="255"/>
      <c r="F2" s="256"/>
      <c r="G2" s="253" t="s">
        <v>31</v>
      </c>
      <c r="H2" s="254"/>
      <c r="I2" s="254"/>
      <c r="J2" s="51">
        <f>H3+J3</f>
        <v>0</v>
      </c>
    </row>
    <row r="3" spans="1:10" ht="18.75" customHeight="1" thickTop="1">
      <c r="A3" s="6"/>
      <c r="B3" s="257"/>
      <c r="C3" s="257"/>
      <c r="D3" s="257"/>
      <c r="E3" s="257"/>
      <c r="F3" s="258"/>
      <c r="G3" s="30" t="s">
        <v>43</v>
      </c>
      <c r="H3" s="31"/>
      <c r="I3" s="32" t="s">
        <v>44</v>
      </c>
      <c r="J3" s="33"/>
    </row>
    <row r="4" spans="1:10" ht="21" customHeight="1" thickBot="1">
      <c r="A4" s="53" t="s">
        <v>30</v>
      </c>
      <c r="B4" s="259"/>
      <c r="C4" s="259"/>
      <c r="D4" s="259"/>
      <c r="E4" s="259"/>
      <c r="F4" s="260"/>
      <c r="G4" s="54" t="s">
        <v>65</v>
      </c>
      <c r="H4" s="259"/>
      <c r="I4" s="259"/>
      <c r="J4" s="261"/>
    </row>
    <row r="6" spans="1:10" ht="15.75">
      <c r="G6" s="233" t="s">
        <v>45</v>
      </c>
      <c r="H6" s="233"/>
      <c r="I6" s="34"/>
      <c r="J6" s="34" t="str">
        <f>IF(ISBLANK(I6),"dny",IF(I6=1,"den",IF(I6&lt;5,"dny","dnů")))</f>
        <v>dny</v>
      </c>
    </row>
    <row r="7" spans="1:10" ht="18">
      <c r="A7" s="35" t="s">
        <v>46</v>
      </c>
      <c r="B7" s="220">
        <f>I17</f>
        <v>0</v>
      </c>
      <c r="C7" s="220"/>
      <c r="D7" s="220"/>
    </row>
    <row r="8" spans="1:10" ht="12.75" customHeight="1" thickBot="1">
      <c r="A8" s="37"/>
      <c r="B8" s="37"/>
    </row>
    <row r="9" spans="1:10" ht="13.5" thickBot="1">
      <c r="A9" s="38"/>
      <c r="B9" s="39" t="s">
        <v>47</v>
      </c>
      <c r="C9" s="40" t="s">
        <v>48</v>
      </c>
      <c r="D9" s="40" t="s">
        <v>49</v>
      </c>
      <c r="E9" s="40" t="s">
        <v>50</v>
      </c>
      <c r="F9" s="40" t="s">
        <v>51</v>
      </c>
      <c r="G9" s="40" t="s">
        <v>52</v>
      </c>
      <c r="H9" s="40" t="s">
        <v>53</v>
      </c>
      <c r="I9" s="234" t="s">
        <v>54</v>
      </c>
      <c r="J9" s="235"/>
    </row>
    <row r="10" spans="1:10">
      <c r="A10" s="41" t="s">
        <v>55</v>
      </c>
      <c r="B10" s="42"/>
      <c r="C10" s="29"/>
      <c r="D10" s="29"/>
      <c r="E10" s="29"/>
      <c r="F10" s="29"/>
      <c r="G10" s="29"/>
      <c r="H10" s="29"/>
      <c r="I10" s="236">
        <f t="shared" ref="I10:I17" si="0">SUM(B10:H10)</f>
        <v>0</v>
      </c>
      <c r="J10" s="237"/>
    </row>
    <row r="11" spans="1:10">
      <c r="A11" s="41" t="s">
        <v>174</v>
      </c>
      <c r="B11" s="42"/>
      <c r="C11" s="29"/>
      <c r="D11" s="29"/>
      <c r="E11" s="29"/>
      <c r="F11" s="29"/>
      <c r="G11" s="29"/>
      <c r="H11" s="29"/>
      <c r="I11" s="236">
        <f t="shared" si="0"/>
        <v>0</v>
      </c>
      <c r="J11" s="237"/>
    </row>
    <row r="12" spans="1:10">
      <c r="A12" s="41" t="s">
        <v>67</v>
      </c>
      <c r="B12" s="42"/>
      <c r="C12" s="29"/>
      <c r="D12" s="29"/>
      <c r="E12" s="29"/>
      <c r="F12" s="29"/>
      <c r="G12" s="29"/>
      <c r="H12" s="29"/>
      <c r="I12" s="236">
        <f t="shared" si="0"/>
        <v>0</v>
      </c>
      <c r="J12" s="237"/>
    </row>
    <row r="13" spans="1:10">
      <c r="A13" s="43" t="s">
        <v>56</v>
      </c>
      <c r="B13" s="44"/>
      <c r="C13" s="28"/>
      <c r="D13" s="28"/>
      <c r="E13" s="28"/>
      <c r="F13" s="28"/>
      <c r="G13" s="28"/>
      <c r="H13" s="28"/>
      <c r="I13" s="265">
        <f t="shared" si="0"/>
        <v>0</v>
      </c>
      <c r="J13" s="266"/>
    </row>
    <row r="14" spans="1:10">
      <c r="A14" s="43" t="s">
        <v>66</v>
      </c>
      <c r="B14" s="44"/>
      <c r="C14" s="28"/>
      <c r="D14" s="28"/>
      <c r="E14" s="28"/>
      <c r="F14" s="28"/>
      <c r="G14" s="28"/>
      <c r="H14" s="28"/>
      <c r="I14" s="250">
        <f t="shared" si="0"/>
        <v>0</v>
      </c>
      <c r="J14" s="251"/>
    </row>
    <row r="15" spans="1:10">
      <c r="A15" s="55" t="s">
        <v>57</v>
      </c>
      <c r="B15" s="56"/>
      <c r="C15" s="57"/>
      <c r="D15" s="57"/>
      <c r="E15" s="57"/>
      <c r="F15" s="57"/>
      <c r="G15" s="57"/>
      <c r="H15" s="57"/>
      <c r="I15" s="250">
        <f t="shared" si="0"/>
        <v>0</v>
      </c>
      <c r="J15" s="251"/>
    </row>
    <row r="16" spans="1:10" ht="13.5" thickBot="1">
      <c r="A16" s="45" t="s">
        <v>68</v>
      </c>
      <c r="B16" s="46"/>
      <c r="C16" s="47"/>
      <c r="D16" s="47"/>
      <c r="E16" s="47"/>
      <c r="F16" s="47"/>
      <c r="G16" s="47"/>
      <c r="H16" s="47"/>
      <c r="I16" s="240">
        <f t="shared" si="0"/>
        <v>0</v>
      </c>
      <c r="J16" s="241"/>
    </row>
    <row r="17" spans="1:10" ht="14.25" thickTop="1" thickBot="1">
      <c r="A17" s="48" t="s">
        <v>58</v>
      </c>
      <c r="B17" s="63">
        <f t="shared" ref="B17:H17" si="1">SUM(B10:B16)</f>
        <v>0</v>
      </c>
      <c r="C17" s="64">
        <f t="shared" si="1"/>
        <v>0</v>
      </c>
      <c r="D17" s="64">
        <f t="shared" si="1"/>
        <v>0</v>
      </c>
      <c r="E17" s="64">
        <f t="shared" si="1"/>
        <v>0</v>
      </c>
      <c r="F17" s="64">
        <f t="shared" si="1"/>
        <v>0</v>
      </c>
      <c r="G17" s="64">
        <f t="shared" si="1"/>
        <v>0</v>
      </c>
      <c r="H17" s="64">
        <f t="shared" si="1"/>
        <v>0</v>
      </c>
      <c r="I17" s="267">
        <f t="shared" si="0"/>
        <v>0</v>
      </c>
      <c r="J17" s="225"/>
    </row>
    <row r="19" spans="1:10" ht="13.5" thickBot="1"/>
    <row r="20" spans="1:10" ht="18">
      <c r="A20" s="35" t="s">
        <v>59</v>
      </c>
      <c r="B20" s="220">
        <f>B24</f>
        <v>0</v>
      </c>
      <c r="C20" s="220"/>
      <c r="D20" s="220"/>
      <c r="E20" s="262" t="s">
        <v>76</v>
      </c>
      <c r="F20" s="263"/>
      <c r="G20" s="263"/>
      <c r="H20" s="263"/>
      <c r="I20" s="263"/>
      <c r="J20" s="264"/>
    </row>
    <row r="21" spans="1:10" ht="13.5" thickBot="1">
      <c r="D21" s="66"/>
      <c r="E21" s="243"/>
      <c r="F21" s="244"/>
      <c r="G21" s="244"/>
      <c r="H21" s="244"/>
      <c r="I21" s="244"/>
      <c r="J21" s="245"/>
    </row>
    <row r="22" spans="1:10">
      <c r="A22" s="61" t="s">
        <v>60</v>
      </c>
      <c r="B22" s="228"/>
      <c r="C22" s="252"/>
      <c r="D22" s="66"/>
      <c r="E22" s="246"/>
      <c r="F22" s="244"/>
      <c r="G22" s="244"/>
      <c r="H22" s="244"/>
      <c r="I22" s="244"/>
      <c r="J22" s="245"/>
    </row>
    <row r="23" spans="1:10" ht="13.5" thickBot="1">
      <c r="A23" s="49" t="s">
        <v>61</v>
      </c>
      <c r="B23" s="218"/>
      <c r="C23" s="219"/>
      <c r="D23" s="66"/>
      <c r="E23" s="246"/>
      <c r="F23" s="244"/>
      <c r="G23" s="244"/>
      <c r="H23" s="244"/>
      <c r="I23" s="244"/>
      <c r="J23" s="245"/>
    </row>
    <row r="24" spans="1:10" ht="14.25" thickTop="1" thickBot="1">
      <c r="A24" s="50" t="s">
        <v>74</v>
      </c>
      <c r="B24" s="214">
        <f>SUM(B22:C23)</f>
        <v>0</v>
      </c>
      <c r="C24" s="225"/>
      <c r="E24" s="246"/>
      <c r="F24" s="244"/>
      <c r="G24" s="244"/>
      <c r="H24" s="244"/>
      <c r="I24" s="244"/>
      <c r="J24" s="245"/>
    </row>
    <row r="25" spans="1:10">
      <c r="E25" s="246"/>
      <c r="F25" s="244"/>
      <c r="G25" s="244"/>
      <c r="H25" s="244"/>
      <c r="I25" s="244"/>
      <c r="J25" s="245"/>
    </row>
    <row r="26" spans="1:10">
      <c r="E26" s="246"/>
      <c r="F26" s="244"/>
      <c r="G26" s="244"/>
      <c r="H26" s="244"/>
      <c r="I26" s="244"/>
      <c r="J26" s="245"/>
    </row>
    <row r="27" spans="1:10" ht="18" customHeight="1">
      <c r="A27" s="35" t="s">
        <v>64</v>
      </c>
      <c r="B27" s="220">
        <f>B39</f>
        <v>0</v>
      </c>
      <c r="C27" s="242"/>
      <c r="D27" s="242"/>
      <c r="E27" s="246"/>
      <c r="F27" s="244"/>
      <c r="G27" s="244"/>
      <c r="H27" s="244"/>
      <c r="I27" s="244"/>
      <c r="J27" s="245"/>
    </row>
    <row r="28" spans="1:10" ht="12.75" customHeight="1" thickBot="1">
      <c r="A28" s="35"/>
      <c r="B28" s="36"/>
      <c r="C28" s="35"/>
      <c r="D28" s="35"/>
      <c r="E28" s="246"/>
      <c r="F28" s="244"/>
      <c r="G28" s="244"/>
      <c r="H28" s="244"/>
      <c r="I28" s="244"/>
      <c r="J28" s="245"/>
    </row>
    <row r="29" spans="1:10">
      <c r="A29" s="59" t="s">
        <v>69</v>
      </c>
      <c r="B29" s="238">
        <f>IF(B7=0,1,B27/B7)</f>
        <v>1</v>
      </c>
      <c r="C29" s="239"/>
      <c r="D29" s="66"/>
      <c r="E29" s="246"/>
      <c r="F29" s="244"/>
      <c r="G29" s="244"/>
      <c r="H29" s="244"/>
      <c r="I29" s="244"/>
      <c r="J29" s="245"/>
    </row>
    <row r="30" spans="1:10">
      <c r="A30" s="60" t="s">
        <v>70</v>
      </c>
      <c r="B30" s="216">
        <v>50</v>
      </c>
      <c r="C30" s="217"/>
      <c r="D30" s="66"/>
      <c r="E30" s="246"/>
      <c r="F30" s="244"/>
      <c r="G30" s="244"/>
      <c r="H30" s="244"/>
      <c r="I30" s="244"/>
      <c r="J30" s="245"/>
    </row>
    <row r="31" spans="1:10">
      <c r="A31" s="68" t="s">
        <v>71</v>
      </c>
      <c r="B31" s="223">
        <f>IF(H3&gt;=0.7*J2,B30*J2*I6,FLOOR(H3/0.7,1)*B30*I6)</f>
        <v>0</v>
      </c>
      <c r="C31" s="224"/>
      <c r="D31" s="66"/>
      <c r="E31" s="246"/>
      <c r="F31" s="244"/>
      <c r="G31" s="244"/>
      <c r="H31" s="244"/>
      <c r="I31" s="244"/>
      <c r="J31" s="245"/>
    </row>
    <row r="32" spans="1:10" ht="13.5" thickBot="1">
      <c r="A32" s="70" t="s">
        <v>77</v>
      </c>
      <c r="B32" s="221" t="str">
        <f>IF(OR(B33&gt;B31, B29&gt;0.7), "NELZE","LZE")</f>
        <v>NELZE</v>
      </c>
      <c r="C32" s="222"/>
      <c r="D32" s="66"/>
      <c r="E32" s="246"/>
      <c r="F32" s="244"/>
      <c r="G32" s="244"/>
      <c r="H32" s="244"/>
      <c r="I32" s="244"/>
      <c r="J32" s="245"/>
    </row>
    <row r="33" spans="1:10" ht="14.25" thickTop="1" thickBot="1">
      <c r="A33" s="50" t="s">
        <v>75</v>
      </c>
      <c r="B33" s="226">
        <f>B39</f>
        <v>0</v>
      </c>
      <c r="C33" s="227"/>
      <c r="D33" s="67"/>
      <c r="E33" s="246"/>
      <c r="F33" s="244"/>
      <c r="G33" s="244"/>
      <c r="H33" s="244"/>
      <c r="I33" s="244"/>
      <c r="J33" s="245"/>
    </row>
    <row r="34" spans="1:10">
      <c r="E34" s="246"/>
      <c r="F34" s="244"/>
      <c r="G34" s="244"/>
      <c r="H34" s="244"/>
      <c r="I34" s="244"/>
      <c r="J34" s="245"/>
    </row>
    <row r="35" spans="1:10">
      <c r="E35" s="246"/>
      <c r="F35" s="244"/>
      <c r="G35" s="244"/>
      <c r="H35" s="244"/>
      <c r="I35" s="244"/>
      <c r="J35" s="245"/>
    </row>
    <row r="36" spans="1:10" ht="18">
      <c r="A36" s="35" t="s">
        <v>62</v>
      </c>
      <c r="B36" s="220">
        <f>B41</f>
        <v>0</v>
      </c>
      <c r="C36" s="220"/>
      <c r="D36" s="220"/>
      <c r="E36" s="246"/>
      <c r="F36" s="244"/>
      <c r="G36" s="244"/>
      <c r="H36" s="244"/>
      <c r="I36" s="244"/>
      <c r="J36" s="245"/>
    </row>
    <row r="37" spans="1:10" ht="12.75" customHeight="1" thickBot="1">
      <c r="A37" s="35"/>
      <c r="E37" s="246"/>
      <c r="F37" s="244"/>
      <c r="G37" s="244"/>
      <c r="H37" s="244"/>
      <c r="I37" s="244"/>
      <c r="J37" s="245"/>
    </row>
    <row r="38" spans="1:10">
      <c r="A38" s="59" t="s">
        <v>78</v>
      </c>
      <c r="B38" s="228">
        <f>B20</f>
        <v>0</v>
      </c>
      <c r="C38" s="229"/>
      <c r="E38" s="246"/>
      <c r="F38" s="244"/>
      <c r="G38" s="244"/>
      <c r="H38" s="244"/>
      <c r="I38" s="244"/>
      <c r="J38" s="245"/>
    </row>
    <row r="39" spans="1:10">
      <c r="A39" s="60" t="s">
        <v>75</v>
      </c>
      <c r="B39" s="212">
        <f>-B40-B38</f>
        <v>0</v>
      </c>
      <c r="C39" s="213"/>
      <c r="E39" s="246"/>
      <c r="F39" s="244"/>
      <c r="G39" s="244"/>
      <c r="H39" s="244"/>
      <c r="I39" s="244"/>
      <c r="J39" s="245"/>
    </row>
    <row r="40" spans="1:10" ht="13.5" thickBot="1">
      <c r="A40" s="49" t="s">
        <v>63</v>
      </c>
      <c r="B40" s="218">
        <f>-B7</f>
        <v>0</v>
      </c>
      <c r="C40" s="219"/>
      <c r="E40" s="246"/>
      <c r="F40" s="244"/>
      <c r="G40" s="244"/>
      <c r="H40" s="244"/>
      <c r="I40" s="244"/>
      <c r="J40" s="245"/>
    </row>
    <row r="41" spans="1:10" ht="14.25" thickTop="1" thickBot="1">
      <c r="A41" s="50" t="s">
        <v>73</v>
      </c>
      <c r="B41" s="214">
        <f>SUM(B38:C40)</f>
        <v>0</v>
      </c>
      <c r="C41" s="215"/>
      <c r="E41" s="247"/>
      <c r="F41" s="248"/>
      <c r="G41" s="248"/>
      <c r="H41" s="248"/>
      <c r="I41" s="248"/>
      <c r="J41" s="249"/>
    </row>
    <row r="44" spans="1:10" ht="12.75" customHeight="1">
      <c r="A44" s="69"/>
      <c r="B44" s="58"/>
      <c r="C44" s="58"/>
      <c r="D44" s="58"/>
      <c r="E44" s="58"/>
      <c r="F44" s="58"/>
      <c r="G44" s="58"/>
      <c r="H44" s="58"/>
      <c r="I44" s="58"/>
      <c r="J44" s="58"/>
    </row>
    <row r="45" spans="1:10">
      <c r="A45" s="58"/>
      <c r="B45" s="58"/>
      <c r="C45" s="58"/>
      <c r="D45" s="58"/>
      <c r="E45" s="58"/>
      <c r="F45" s="58"/>
      <c r="G45" s="58"/>
      <c r="H45" s="58"/>
      <c r="I45" s="58"/>
      <c r="J45" s="58"/>
    </row>
    <row r="46" spans="1:10">
      <c r="A46" s="62"/>
      <c r="B46" s="62"/>
      <c r="C46" s="62"/>
      <c r="D46" s="62"/>
      <c r="E46" s="62"/>
      <c r="F46" s="62"/>
      <c r="G46" s="62"/>
      <c r="H46" s="62"/>
      <c r="I46" s="62"/>
      <c r="J46" s="62"/>
    </row>
    <row r="47" spans="1:10">
      <c r="A47" s="62"/>
      <c r="B47" s="62"/>
      <c r="C47" s="62"/>
      <c r="D47" s="62"/>
      <c r="E47" s="62"/>
      <c r="F47" s="62"/>
      <c r="G47" s="62"/>
      <c r="H47" s="62"/>
      <c r="I47" s="62"/>
      <c r="J47" s="62"/>
    </row>
    <row r="48" spans="1:10">
      <c r="A48" s="62"/>
      <c r="B48" s="62"/>
      <c r="C48" s="62"/>
      <c r="D48" s="62"/>
      <c r="E48" s="62"/>
      <c r="F48" s="62"/>
      <c r="G48" s="62"/>
      <c r="H48" s="62"/>
      <c r="I48" s="62"/>
      <c r="J48" s="62"/>
    </row>
    <row r="49" spans="1:10">
      <c r="A49" s="62"/>
      <c r="B49" s="62"/>
      <c r="C49" s="62"/>
      <c r="D49" s="62"/>
      <c r="E49" s="62"/>
      <c r="F49" s="62"/>
      <c r="G49" s="62"/>
      <c r="H49" s="62"/>
      <c r="I49" s="62"/>
      <c r="J49" s="62"/>
    </row>
    <row r="50" spans="1:10">
      <c r="A50" s="62"/>
      <c r="B50" s="62"/>
      <c r="C50" s="62"/>
      <c r="D50" s="62"/>
      <c r="E50" s="62"/>
      <c r="F50" s="62"/>
      <c r="G50" s="62"/>
      <c r="H50" s="62"/>
      <c r="I50" s="62"/>
      <c r="J50" s="62"/>
    </row>
    <row r="51" spans="1:10">
      <c r="A51" s="62"/>
      <c r="B51" s="62"/>
      <c r="C51" s="62"/>
      <c r="D51" s="62"/>
      <c r="E51" s="62"/>
      <c r="F51" s="62"/>
      <c r="G51" s="62"/>
      <c r="H51" s="62"/>
      <c r="I51" s="62"/>
      <c r="J51" s="62"/>
    </row>
  </sheetData>
  <mergeCells count="33">
    <mergeCell ref="E20:J20"/>
    <mergeCell ref="I13:J13"/>
    <mergeCell ref="I14:J14"/>
    <mergeCell ref="I17:J17"/>
    <mergeCell ref="B20:D20"/>
    <mergeCell ref="G2:I2"/>
    <mergeCell ref="B2:F3"/>
    <mergeCell ref="B4:F4"/>
    <mergeCell ref="H4:J4"/>
    <mergeCell ref="I11:J11"/>
    <mergeCell ref="B24:C24"/>
    <mergeCell ref="B33:C33"/>
    <mergeCell ref="B38:C38"/>
    <mergeCell ref="A1:J1"/>
    <mergeCell ref="G6:H6"/>
    <mergeCell ref="B7:D7"/>
    <mergeCell ref="I9:J9"/>
    <mergeCell ref="I10:J10"/>
    <mergeCell ref="B29:C29"/>
    <mergeCell ref="I12:J12"/>
    <mergeCell ref="I16:J16"/>
    <mergeCell ref="B27:D27"/>
    <mergeCell ref="E21:J41"/>
    <mergeCell ref="I15:J15"/>
    <mergeCell ref="B22:C22"/>
    <mergeCell ref="B23:C23"/>
    <mergeCell ref="B39:C39"/>
    <mergeCell ref="B41:C41"/>
    <mergeCell ref="B30:C30"/>
    <mergeCell ref="B40:C40"/>
    <mergeCell ref="B36:D36"/>
    <mergeCell ref="B32:C32"/>
    <mergeCell ref="B31:C31"/>
  </mergeCells>
  <phoneticPr fontId="4" type="noConversion"/>
  <pageMargins left="0.59055118110236227" right="0.59055118110236227" top="0.84375" bottom="0.98425196850393704" header="0.51181102362204722" footer="0.51181102362204722"/>
  <pageSetup paperSize="9" orientation="portrait" horizontalDpi="4294967293" vertic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1"/>
  <sheetViews>
    <sheetView zoomScaleNormal="100" workbookViewId="0">
      <selection activeCell="B27" sqref="B27:D27"/>
    </sheetView>
  </sheetViews>
  <sheetFormatPr defaultRowHeight="12.75"/>
  <cols>
    <col min="1" max="1" width="19.140625" bestFit="1" customWidth="1"/>
    <col min="2" max="2" width="8.140625" customWidth="1"/>
    <col min="3" max="6" width="8.140625" bestFit="1" customWidth="1"/>
    <col min="7" max="7" width="8.5703125" customWidth="1"/>
    <col min="8" max="8" width="8.140625" bestFit="1" customWidth="1"/>
    <col min="9" max="9" width="7.7109375" customWidth="1"/>
    <col min="10" max="10" width="7" customWidth="1"/>
  </cols>
  <sheetData>
    <row r="1" spans="1:10" ht="21" thickBot="1">
      <c r="A1" s="230" t="s">
        <v>42</v>
      </c>
      <c r="B1" s="231"/>
      <c r="C1" s="231"/>
      <c r="D1" s="231"/>
      <c r="E1" s="231"/>
      <c r="F1" s="231"/>
      <c r="G1" s="231"/>
      <c r="H1" s="231"/>
      <c r="I1" s="231"/>
      <c r="J1" s="232"/>
    </row>
    <row r="2" spans="1:10" ht="18.75" customHeight="1" thickBot="1">
      <c r="A2" s="71" t="s">
        <v>79</v>
      </c>
      <c r="B2" s="255"/>
      <c r="C2" s="255"/>
      <c r="D2" s="255"/>
      <c r="E2" s="255"/>
      <c r="F2" s="256"/>
      <c r="G2" s="253" t="s">
        <v>31</v>
      </c>
      <c r="H2" s="254"/>
      <c r="I2" s="254"/>
      <c r="J2" s="51">
        <f>H3+J3</f>
        <v>0</v>
      </c>
    </row>
    <row r="3" spans="1:10" ht="18.75" customHeight="1" thickTop="1">
      <c r="A3" s="6"/>
      <c r="B3" s="257"/>
      <c r="C3" s="257"/>
      <c r="D3" s="257"/>
      <c r="E3" s="257"/>
      <c r="F3" s="258"/>
      <c r="G3" s="30" t="s">
        <v>82</v>
      </c>
      <c r="H3" s="31"/>
      <c r="I3" s="32" t="s">
        <v>83</v>
      </c>
      <c r="J3" s="33"/>
    </row>
    <row r="4" spans="1:10" ht="21" customHeight="1" thickBot="1">
      <c r="A4" s="53" t="s">
        <v>30</v>
      </c>
      <c r="B4" s="259"/>
      <c r="C4" s="259"/>
      <c r="D4" s="259"/>
      <c r="E4" s="259"/>
      <c r="F4" s="260"/>
      <c r="G4" s="54" t="s">
        <v>65</v>
      </c>
      <c r="H4" s="259"/>
      <c r="I4" s="259"/>
      <c r="J4" s="261"/>
    </row>
    <row r="6" spans="1:10" ht="15.75">
      <c r="G6" s="233" t="s">
        <v>45</v>
      </c>
      <c r="H6" s="233"/>
      <c r="I6" s="34"/>
      <c r="J6" s="34" t="str">
        <f>IF(ISBLANK(I6),"dny",IF(I6=1,"den",IF(I6&lt;5,"dny","dnů")))</f>
        <v>dny</v>
      </c>
    </row>
    <row r="7" spans="1:10" ht="18">
      <c r="A7" s="35" t="s">
        <v>46</v>
      </c>
      <c r="B7" s="220">
        <f>I17</f>
        <v>0</v>
      </c>
      <c r="C7" s="220"/>
      <c r="D7" s="220"/>
    </row>
    <row r="8" spans="1:10" ht="12.75" customHeight="1" thickBot="1">
      <c r="A8" s="37"/>
      <c r="B8" s="37"/>
    </row>
    <row r="9" spans="1:10" ht="13.5" thickBot="1">
      <c r="A9" s="38"/>
      <c r="B9" s="39" t="s">
        <v>47</v>
      </c>
      <c r="C9" s="40" t="s">
        <v>48</v>
      </c>
      <c r="D9" s="40" t="s">
        <v>49</v>
      </c>
      <c r="E9" s="40" t="s">
        <v>50</v>
      </c>
      <c r="F9" s="40" t="s">
        <v>51</v>
      </c>
      <c r="G9" s="40" t="s">
        <v>52</v>
      </c>
      <c r="H9" s="40" t="s">
        <v>53</v>
      </c>
      <c r="I9" s="234" t="s">
        <v>54</v>
      </c>
      <c r="J9" s="235"/>
    </row>
    <row r="10" spans="1:10">
      <c r="A10" s="41" t="s">
        <v>175</v>
      </c>
      <c r="B10" s="42"/>
      <c r="C10" s="29"/>
      <c r="D10" s="29"/>
      <c r="E10" s="29"/>
      <c r="F10" s="29"/>
      <c r="G10" s="29"/>
      <c r="H10" s="29"/>
      <c r="I10" s="236">
        <f t="shared" ref="I10:I17" si="0">SUM(B10:H10)</f>
        <v>0</v>
      </c>
      <c r="J10" s="237"/>
    </row>
    <row r="11" spans="1:10">
      <c r="A11" s="41" t="s">
        <v>174</v>
      </c>
      <c r="B11" s="42"/>
      <c r="C11" s="29"/>
      <c r="D11" s="29"/>
      <c r="E11" s="29"/>
      <c r="F11" s="29"/>
      <c r="G11" s="29"/>
      <c r="H11" s="29"/>
      <c r="I11" s="236">
        <f t="shared" si="0"/>
        <v>0</v>
      </c>
      <c r="J11" s="237"/>
    </row>
    <row r="12" spans="1:10">
      <c r="A12" s="41" t="s">
        <v>67</v>
      </c>
      <c r="B12" s="42"/>
      <c r="C12" s="29"/>
      <c r="D12" s="29"/>
      <c r="E12" s="29"/>
      <c r="F12" s="29"/>
      <c r="G12" s="29"/>
      <c r="H12" s="29"/>
      <c r="I12" s="236">
        <f t="shared" si="0"/>
        <v>0</v>
      </c>
      <c r="J12" s="237"/>
    </row>
    <row r="13" spans="1:10">
      <c r="A13" s="43" t="s">
        <v>56</v>
      </c>
      <c r="B13" s="44"/>
      <c r="C13" s="28"/>
      <c r="D13" s="28"/>
      <c r="E13" s="28"/>
      <c r="F13" s="28"/>
      <c r="G13" s="28"/>
      <c r="H13" s="28"/>
      <c r="I13" s="265">
        <f t="shared" si="0"/>
        <v>0</v>
      </c>
      <c r="J13" s="266"/>
    </row>
    <row r="14" spans="1:10">
      <c r="A14" s="43" t="s">
        <v>66</v>
      </c>
      <c r="B14" s="44"/>
      <c r="C14" s="28"/>
      <c r="D14" s="28"/>
      <c r="E14" s="28"/>
      <c r="F14" s="28"/>
      <c r="G14" s="28"/>
      <c r="H14" s="28"/>
      <c r="I14" s="250">
        <f t="shared" si="0"/>
        <v>0</v>
      </c>
      <c r="J14" s="251"/>
    </row>
    <row r="15" spans="1:10">
      <c r="A15" s="55" t="s">
        <v>57</v>
      </c>
      <c r="B15" s="56"/>
      <c r="C15" s="57"/>
      <c r="D15" s="57"/>
      <c r="E15" s="57"/>
      <c r="F15" s="57"/>
      <c r="G15" s="57"/>
      <c r="H15" s="57"/>
      <c r="I15" s="250">
        <f t="shared" si="0"/>
        <v>0</v>
      </c>
      <c r="J15" s="251"/>
    </row>
    <row r="16" spans="1:10" ht="13.5" thickBot="1">
      <c r="A16" s="45" t="s">
        <v>68</v>
      </c>
      <c r="B16" s="46"/>
      <c r="C16" s="47"/>
      <c r="D16" s="47"/>
      <c r="E16" s="47"/>
      <c r="F16" s="47"/>
      <c r="G16" s="47"/>
      <c r="H16" s="47"/>
      <c r="I16" s="240">
        <f t="shared" si="0"/>
        <v>0</v>
      </c>
      <c r="J16" s="241"/>
    </row>
    <row r="17" spans="1:10" ht="14.25" thickTop="1" thickBot="1">
      <c r="A17" s="48" t="s">
        <v>58</v>
      </c>
      <c r="B17" s="63">
        <f t="shared" ref="B17:H17" si="1">SUM(B10:B16)</f>
        <v>0</v>
      </c>
      <c r="C17" s="64">
        <f t="shared" si="1"/>
        <v>0</v>
      </c>
      <c r="D17" s="64">
        <f t="shared" si="1"/>
        <v>0</v>
      </c>
      <c r="E17" s="64">
        <f t="shared" si="1"/>
        <v>0</v>
      </c>
      <c r="F17" s="64">
        <f t="shared" si="1"/>
        <v>0</v>
      </c>
      <c r="G17" s="64">
        <f t="shared" si="1"/>
        <v>0</v>
      </c>
      <c r="H17" s="64">
        <f t="shared" si="1"/>
        <v>0</v>
      </c>
      <c r="I17" s="267">
        <f t="shared" si="0"/>
        <v>0</v>
      </c>
      <c r="J17" s="225"/>
    </row>
    <row r="19" spans="1:10" ht="13.5" thickBot="1"/>
    <row r="20" spans="1:10" ht="18">
      <c r="A20" s="35" t="s">
        <v>59</v>
      </c>
      <c r="B20" s="220">
        <f>B24</f>
        <v>0</v>
      </c>
      <c r="C20" s="220"/>
      <c r="D20" s="220"/>
      <c r="E20" s="262" t="s">
        <v>76</v>
      </c>
      <c r="F20" s="263"/>
      <c r="G20" s="263"/>
      <c r="H20" s="263"/>
      <c r="I20" s="263"/>
      <c r="J20" s="264"/>
    </row>
    <row r="21" spans="1:10" ht="13.5" thickBot="1">
      <c r="D21" s="66"/>
      <c r="E21" s="243"/>
      <c r="F21" s="244"/>
      <c r="G21" s="244"/>
      <c r="H21" s="244"/>
      <c r="I21" s="244"/>
      <c r="J21" s="245"/>
    </row>
    <row r="22" spans="1:10">
      <c r="A22" s="61" t="s">
        <v>60</v>
      </c>
      <c r="B22" s="228"/>
      <c r="C22" s="252"/>
      <c r="D22" s="66"/>
      <c r="E22" s="246"/>
      <c r="F22" s="244"/>
      <c r="G22" s="244"/>
      <c r="H22" s="244"/>
      <c r="I22" s="244"/>
      <c r="J22" s="245"/>
    </row>
    <row r="23" spans="1:10" ht="13.5" thickBot="1">
      <c r="A23" s="65" t="s">
        <v>80</v>
      </c>
      <c r="B23" s="218"/>
      <c r="C23" s="219"/>
      <c r="D23" s="66"/>
      <c r="E23" s="246"/>
      <c r="F23" s="244"/>
      <c r="G23" s="244"/>
      <c r="H23" s="244"/>
      <c r="I23" s="244"/>
      <c r="J23" s="245"/>
    </row>
    <row r="24" spans="1:10" ht="14.25" thickTop="1" thickBot="1">
      <c r="A24" s="50" t="s">
        <v>74</v>
      </c>
      <c r="B24" s="214">
        <f>SUM(B22:C23)</f>
        <v>0</v>
      </c>
      <c r="C24" s="225"/>
      <c r="E24" s="246"/>
      <c r="F24" s="244"/>
      <c r="G24" s="244"/>
      <c r="H24" s="244"/>
      <c r="I24" s="244"/>
      <c r="J24" s="245"/>
    </row>
    <row r="25" spans="1:10">
      <c r="E25" s="246"/>
      <c r="F25" s="244"/>
      <c r="G25" s="244"/>
      <c r="H25" s="244"/>
      <c r="I25" s="244"/>
      <c r="J25" s="245"/>
    </row>
    <row r="26" spans="1:10">
      <c r="E26" s="246"/>
      <c r="F26" s="244"/>
      <c r="G26" s="244"/>
      <c r="H26" s="244"/>
      <c r="I26" s="244"/>
      <c r="J26" s="245"/>
    </row>
    <row r="27" spans="1:10" ht="18" customHeight="1">
      <c r="A27" s="35" t="s">
        <v>64</v>
      </c>
      <c r="B27" s="220">
        <f>B39</f>
        <v>0</v>
      </c>
      <c r="C27" s="242"/>
      <c r="D27" s="242"/>
      <c r="E27" s="246"/>
      <c r="F27" s="244"/>
      <c r="G27" s="244"/>
      <c r="H27" s="244"/>
      <c r="I27" s="244"/>
      <c r="J27" s="245"/>
    </row>
    <row r="28" spans="1:10" ht="12.75" customHeight="1" thickBot="1">
      <c r="A28" s="35"/>
      <c r="B28" s="36"/>
      <c r="C28" s="35"/>
      <c r="D28" s="35"/>
      <c r="E28" s="246"/>
      <c r="F28" s="244"/>
      <c r="G28" s="244"/>
      <c r="H28" s="244"/>
      <c r="I28" s="244"/>
      <c r="J28" s="245"/>
    </row>
    <row r="29" spans="1:10">
      <c r="A29" s="59" t="s">
        <v>69</v>
      </c>
      <c r="B29" s="238">
        <f>IF(B7=0,1,B27/B7)</f>
        <v>1</v>
      </c>
      <c r="C29" s="239"/>
      <c r="D29" s="66"/>
      <c r="E29" s="246"/>
      <c r="F29" s="244"/>
      <c r="G29" s="244"/>
      <c r="H29" s="244"/>
      <c r="I29" s="244"/>
      <c r="J29" s="245"/>
    </row>
    <row r="30" spans="1:10">
      <c r="A30" s="60" t="s">
        <v>70</v>
      </c>
      <c r="B30" s="216">
        <v>50</v>
      </c>
      <c r="C30" s="217"/>
      <c r="D30" s="66"/>
      <c r="E30" s="246"/>
      <c r="F30" s="244"/>
      <c r="G30" s="244"/>
      <c r="H30" s="244"/>
      <c r="I30" s="244"/>
      <c r="J30" s="245"/>
    </row>
    <row r="31" spans="1:10">
      <c r="A31" s="68" t="s">
        <v>81</v>
      </c>
      <c r="B31" s="223">
        <f>B30*H3*I6</f>
        <v>0</v>
      </c>
      <c r="C31" s="224"/>
      <c r="D31" s="66"/>
      <c r="E31" s="246"/>
      <c r="F31" s="244"/>
      <c r="G31" s="244"/>
      <c r="H31" s="244"/>
      <c r="I31" s="244"/>
      <c r="J31" s="245"/>
    </row>
    <row r="32" spans="1:10" ht="13.5" thickBot="1">
      <c r="A32" s="70" t="s">
        <v>77</v>
      </c>
      <c r="B32" s="221" t="str">
        <f>IF(OR(B33&gt;B31, B29&gt;0.7), "NELZE", "LZE")</f>
        <v>NELZE</v>
      </c>
      <c r="C32" s="222"/>
      <c r="D32" s="66"/>
      <c r="E32" s="246"/>
      <c r="F32" s="244"/>
      <c r="G32" s="244"/>
      <c r="H32" s="244"/>
      <c r="I32" s="244"/>
      <c r="J32" s="245"/>
    </row>
    <row r="33" spans="1:10" ht="14.25" thickTop="1" thickBot="1">
      <c r="A33" s="50" t="s">
        <v>75</v>
      </c>
      <c r="B33" s="226">
        <f>B39</f>
        <v>0</v>
      </c>
      <c r="C33" s="227"/>
      <c r="D33" s="67"/>
      <c r="E33" s="246"/>
      <c r="F33" s="244"/>
      <c r="G33" s="244"/>
      <c r="H33" s="244"/>
      <c r="I33" s="244"/>
      <c r="J33" s="245"/>
    </row>
    <row r="34" spans="1:10">
      <c r="E34" s="246"/>
      <c r="F34" s="244"/>
      <c r="G34" s="244"/>
      <c r="H34" s="244"/>
      <c r="I34" s="244"/>
      <c r="J34" s="245"/>
    </row>
    <row r="35" spans="1:10">
      <c r="E35" s="246"/>
      <c r="F35" s="244"/>
      <c r="G35" s="244"/>
      <c r="H35" s="244"/>
      <c r="I35" s="244"/>
      <c r="J35" s="245"/>
    </row>
    <row r="36" spans="1:10" ht="18">
      <c r="A36" s="35" t="s">
        <v>62</v>
      </c>
      <c r="B36" s="220">
        <f>B41</f>
        <v>0</v>
      </c>
      <c r="C36" s="220"/>
      <c r="D36" s="220"/>
      <c r="E36" s="246"/>
      <c r="F36" s="244"/>
      <c r="G36" s="244"/>
      <c r="H36" s="244"/>
      <c r="I36" s="244"/>
      <c r="J36" s="245"/>
    </row>
    <row r="37" spans="1:10" ht="12.75" customHeight="1" thickBot="1">
      <c r="A37" s="35"/>
      <c r="E37" s="246"/>
      <c r="F37" s="244"/>
      <c r="G37" s="244"/>
      <c r="H37" s="244"/>
      <c r="I37" s="244"/>
      <c r="J37" s="245"/>
    </row>
    <row r="38" spans="1:10">
      <c r="A38" s="59" t="s">
        <v>78</v>
      </c>
      <c r="B38" s="228">
        <f>B20</f>
        <v>0</v>
      </c>
      <c r="C38" s="229"/>
      <c r="E38" s="246"/>
      <c r="F38" s="244"/>
      <c r="G38" s="244"/>
      <c r="H38" s="244"/>
      <c r="I38" s="244"/>
      <c r="J38" s="245"/>
    </row>
    <row r="39" spans="1:10">
      <c r="A39" s="60" t="s">
        <v>75</v>
      </c>
      <c r="B39" s="212">
        <f>-B40-B38</f>
        <v>0</v>
      </c>
      <c r="C39" s="213"/>
      <c r="E39" s="246"/>
      <c r="F39" s="244"/>
      <c r="G39" s="244"/>
      <c r="H39" s="244"/>
      <c r="I39" s="244"/>
      <c r="J39" s="245"/>
    </row>
    <row r="40" spans="1:10" ht="13.5" thickBot="1">
      <c r="A40" s="49" t="s">
        <v>63</v>
      </c>
      <c r="B40" s="218">
        <f>-B7</f>
        <v>0</v>
      </c>
      <c r="C40" s="219"/>
      <c r="E40" s="246"/>
      <c r="F40" s="244"/>
      <c r="G40" s="244"/>
      <c r="H40" s="244"/>
      <c r="I40" s="244"/>
      <c r="J40" s="245"/>
    </row>
    <row r="41" spans="1:10" ht="14.25" thickTop="1" thickBot="1">
      <c r="A41" s="50" t="s">
        <v>73</v>
      </c>
      <c r="B41" s="214">
        <f>SUM(B38:C40)</f>
        <v>0</v>
      </c>
      <c r="C41" s="215"/>
      <c r="E41" s="247"/>
      <c r="F41" s="248"/>
      <c r="G41" s="248"/>
      <c r="H41" s="248"/>
      <c r="I41" s="248"/>
      <c r="J41" s="249"/>
    </row>
    <row r="44" spans="1:10" ht="12.75" customHeight="1">
      <c r="A44" s="69"/>
      <c r="B44" s="58"/>
      <c r="C44" s="58"/>
      <c r="D44" s="58"/>
      <c r="E44" s="58"/>
      <c r="F44" s="58"/>
      <c r="G44" s="58"/>
      <c r="H44" s="58"/>
      <c r="I44" s="58"/>
      <c r="J44" s="58"/>
    </row>
    <row r="45" spans="1:10">
      <c r="A45" s="58"/>
      <c r="B45" s="58"/>
      <c r="C45" s="58"/>
      <c r="D45" s="58"/>
      <c r="E45" s="58"/>
      <c r="F45" s="58"/>
      <c r="G45" s="58"/>
      <c r="H45" s="58"/>
      <c r="I45" s="58"/>
      <c r="J45" s="58"/>
    </row>
    <row r="46" spans="1:10">
      <c r="A46" s="62"/>
      <c r="B46" s="62"/>
      <c r="C46" s="62"/>
      <c r="D46" s="62"/>
      <c r="E46" s="62"/>
      <c r="F46" s="62"/>
      <c r="G46" s="62"/>
      <c r="H46" s="62"/>
      <c r="I46" s="62"/>
      <c r="J46" s="62"/>
    </row>
    <row r="47" spans="1:10">
      <c r="A47" s="62"/>
      <c r="B47" s="62"/>
      <c r="C47" s="62"/>
      <c r="D47" s="62"/>
      <c r="E47" s="62"/>
      <c r="F47" s="62"/>
      <c r="G47" s="62"/>
      <c r="H47" s="62"/>
      <c r="I47" s="62"/>
      <c r="J47" s="62"/>
    </row>
    <row r="48" spans="1:10">
      <c r="A48" s="62"/>
      <c r="B48" s="62"/>
      <c r="C48" s="62"/>
      <c r="D48" s="62"/>
      <c r="E48" s="62"/>
      <c r="F48" s="62"/>
      <c r="G48" s="62"/>
      <c r="H48" s="62"/>
      <c r="I48" s="62"/>
      <c r="J48" s="62"/>
    </row>
    <row r="49" spans="1:10">
      <c r="A49" s="62"/>
      <c r="B49" s="62"/>
      <c r="C49" s="62"/>
      <c r="D49" s="62"/>
      <c r="E49" s="62"/>
      <c r="F49" s="62"/>
      <c r="G49" s="62"/>
      <c r="H49" s="62"/>
      <c r="I49" s="62"/>
      <c r="J49" s="62"/>
    </row>
    <row r="50" spans="1:10">
      <c r="A50" s="62"/>
      <c r="B50" s="62"/>
      <c r="C50" s="62"/>
      <c r="D50" s="62"/>
      <c r="E50" s="62"/>
      <c r="F50" s="62"/>
      <c r="G50" s="62"/>
      <c r="H50" s="62"/>
      <c r="I50" s="62"/>
      <c r="J50" s="62"/>
    </row>
    <row r="51" spans="1:10">
      <c r="A51" s="62"/>
      <c r="B51" s="62"/>
      <c r="C51" s="62"/>
      <c r="D51" s="62"/>
      <c r="E51" s="62"/>
      <c r="F51" s="62"/>
      <c r="G51" s="62"/>
      <c r="H51" s="62"/>
      <c r="I51" s="62"/>
      <c r="J51" s="62"/>
    </row>
  </sheetData>
  <mergeCells count="33">
    <mergeCell ref="E21:J41"/>
    <mergeCell ref="B22:C22"/>
    <mergeCell ref="B23:C23"/>
    <mergeCell ref="B24:C24"/>
    <mergeCell ref="B27:D27"/>
    <mergeCell ref="B29:C29"/>
    <mergeCell ref="B30:C30"/>
    <mergeCell ref="B31:C31"/>
    <mergeCell ref="B32:C32"/>
    <mergeCell ref="B33:C33"/>
    <mergeCell ref="B36:D36"/>
    <mergeCell ref="B38:C38"/>
    <mergeCell ref="B39:C39"/>
    <mergeCell ref="B40:C40"/>
    <mergeCell ref="B41:C41"/>
    <mergeCell ref="I14:J14"/>
    <mergeCell ref="I15:J15"/>
    <mergeCell ref="I16:J16"/>
    <mergeCell ref="I17:J17"/>
    <mergeCell ref="B20:D20"/>
    <mergeCell ref="E20:J20"/>
    <mergeCell ref="I13:J13"/>
    <mergeCell ref="A1:J1"/>
    <mergeCell ref="B2:F3"/>
    <mergeCell ref="G2:I2"/>
    <mergeCell ref="B4:F4"/>
    <mergeCell ref="H4:J4"/>
    <mergeCell ref="G6:H6"/>
    <mergeCell ref="B7:D7"/>
    <mergeCell ref="I9:J9"/>
    <mergeCell ref="I10:J10"/>
    <mergeCell ref="I11:J11"/>
    <mergeCell ref="I12:J12"/>
  </mergeCells>
  <pageMargins left="0.59055118110236227" right="0.59055118110236227" top="0.84375" bottom="0.98425196850393704" header="0.51181102362204722" footer="0.51181102362204722"/>
  <pageSetup paperSize="9" orientation="portrait" horizontalDpi="4294967293" verticalDpi="4294967293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71"/>
  <sheetViews>
    <sheetView showGridLines="0" zoomScaleNormal="100" workbookViewId="0">
      <selection activeCell="B22" sqref="A1:XFD1048576"/>
    </sheetView>
  </sheetViews>
  <sheetFormatPr defaultColWidth="2.7109375" defaultRowHeight="15" customHeight="1"/>
  <cols>
    <col min="1" max="3" width="2.7109375" style="72" customWidth="1"/>
    <col min="4" max="4" width="3.7109375" style="72" customWidth="1"/>
    <col min="5" max="16" width="2.7109375" style="72" customWidth="1"/>
    <col min="17" max="17" width="2.5703125" style="72" customWidth="1"/>
    <col min="18" max="40" width="2.7109375" style="72" customWidth="1"/>
    <col min="41" max="41" width="8.7109375" style="72" customWidth="1"/>
    <col min="42" max="256" width="2.7109375" style="72"/>
    <col min="257" max="259" width="2.7109375" style="72" customWidth="1"/>
    <col min="260" max="260" width="3.7109375" style="72" customWidth="1"/>
    <col min="261" max="272" width="2.7109375" style="72" customWidth="1"/>
    <col min="273" max="273" width="2.5703125" style="72" customWidth="1"/>
    <col min="274" max="296" width="2.7109375" style="72" customWidth="1"/>
    <col min="297" max="297" width="8.7109375" style="72" customWidth="1"/>
    <col min="298" max="512" width="2.7109375" style="72"/>
    <col min="513" max="515" width="2.7109375" style="72" customWidth="1"/>
    <col min="516" max="516" width="3.7109375" style="72" customWidth="1"/>
    <col min="517" max="528" width="2.7109375" style="72" customWidth="1"/>
    <col min="529" max="529" width="2.5703125" style="72" customWidth="1"/>
    <col min="530" max="552" width="2.7109375" style="72" customWidth="1"/>
    <col min="553" max="553" width="8.7109375" style="72" customWidth="1"/>
    <col min="554" max="768" width="2.7109375" style="72"/>
    <col min="769" max="771" width="2.7109375" style="72" customWidth="1"/>
    <col min="772" max="772" width="3.7109375" style="72" customWidth="1"/>
    <col min="773" max="784" width="2.7109375" style="72" customWidth="1"/>
    <col min="785" max="785" width="2.5703125" style="72" customWidth="1"/>
    <col min="786" max="808" width="2.7109375" style="72" customWidth="1"/>
    <col min="809" max="809" width="8.7109375" style="72" customWidth="1"/>
    <col min="810" max="1024" width="2.7109375" style="72"/>
    <col min="1025" max="1027" width="2.7109375" style="72" customWidth="1"/>
    <col min="1028" max="1028" width="3.7109375" style="72" customWidth="1"/>
    <col min="1029" max="1040" width="2.7109375" style="72" customWidth="1"/>
    <col min="1041" max="1041" width="2.5703125" style="72" customWidth="1"/>
    <col min="1042" max="1064" width="2.7109375" style="72" customWidth="1"/>
    <col min="1065" max="1065" width="8.7109375" style="72" customWidth="1"/>
    <col min="1066" max="1280" width="2.7109375" style="72"/>
    <col min="1281" max="1283" width="2.7109375" style="72" customWidth="1"/>
    <col min="1284" max="1284" width="3.7109375" style="72" customWidth="1"/>
    <col min="1285" max="1296" width="2.7109375" style="72" customWidth="1"/>
    <col min="1297" max="1297" width="2.5703125" style="72" customWidth="1"/>
    <col min="1298" max="1320" width="2.7109375" style="72" customWidth="1"/>
    <col min="1321" max="1321" width="8.7109375" style="72" customWidth="1"/>
    <col min="1322" max="1536" width="2.7109375" style="72"/>
    <col min="1537" max="1539" width="2.7109375" style="72" customWidth="1"/>
    <col min="1540" max="1540" width="3.7109375" style="72" customWidth="1"/>
    <col min="1541" max="1552" width="2.7109375" style="72" customWidth="1"/>
    <col min="1553" max="1553" width="2.5703125" style="72" customWidth="1"/>
    <col min="1554" max="1576" width="2.7109375" style="72" customWidth="1"/>
    <col min="1577" max="1577" width="8.7109375" style="72" customWidth="1"/>
    <col min="1578" max="1792" width="2.7109375" style="72"/>
    <col min="1793" max="1795" width="2.7109375" style="72" customWidth="1"/>
    <col min="1796" max="1796" width="3.7109375" style="72" customWidth="1"/>
    <col min="1797" max="1808" width="2.7109375" style="72" customWidth="1"/>
    <col min="1809" max="1809" width="2.5703125" style="72" customWidth="1"/>
    <col min="1810" max="1832" width="2.7109375" style="72" customWidth="1"/>
    <col min="1833" max="1833" width="8.7109375" style="72" customWidth="1"/>
    <col min="1834" max="2048" width="2.7109375" style="72"/>
    <col min="2049" max="2051" width="2.7109375" style="72" customWidth="1"/>
    <col min="2052" max="2052" width="3.7109375" style="72" customWidth="1"/>
    <col min="2053" max="2064" width="2.7109375" style="72" customWidth="1"/>
    <col min="2065" max="2065" width="2.5703125" style="72" customWidth="1"/>
    <col min="2066" max="2088" width="2.7109375" style="72" customWidth="1"/>
    <col min="2089" max="2089" width="8.7109375" style="72" customWidth="1"/>
    <col min="2090" max="2304" width="2.7109375" style="72"/>
    <col min="2305" max="2307" width="2.7109375" style="72" customWidth="1"/>
    <col min="2308" max="2308" width="3.7109375" style="72" customWidth="1"/>
    <col min="2309" max="2320" width="2.7109375" style="72" customWidth="1"/>
    <col min="2321" max="2321" width="2.5703125" style="72" customWidth="1"/>
    <col min="2322" max="2344" width="2.7109375" style="72" customWidth="1"/>
    <col min="2345" max="2345" width="8.7109375" style="72" customWidth="1"/>
    <col min="2346" max="2560" width="2.7109375" style="72"/>
    <col min="2561" max="2563" width="2.7109375" style="72" customWidth="1"/>
    <col min="2564" max="2564" width="3.7109375" style="72" customWidth="1"/>
    <col min="2565" max="2576" width="2.7109375" style="72" customWidth="1"/>
    <col min="2577" max="2577" width="2.5703125" style="72" customWidth="1"/>
    <col min="2578" max="2600" width="2.7109375" style="72" customWidth="1"/>
    <col min="2601" max="2601" width="8.7109375" style="72" customWidth="1"/>
    <col min="2602" max="2816" width="2.7109375" style="72"/>
    <col min="2817" max="2819" width="2.7109375" style="72" customWidth="1"/>
    <col min="2820" max="2820" width="3.7109375" style="72" customWidth="1"/>
    <col min="2821" max="2832" width="2.7109375" style="72" customWidth="1"/>
    <col min="2833" max="2833" width="2.5703125" style="72" customWidth="1"/>
    <col min="2834" max="2856" width="2.7109375" style="72" customWidth="1"/>
    <col min="2857" max="2857" width="8.7109375" style="72" customWidth="1"/>
    <col min="2858" max="3072" width="2.7109375" style="72"/>
    <col min="3073" max="3075" width="2.7109375" style="72" customWidth="1"/>
    <col min="3076" max="3076" width="3.7109375" style="72" customWidth="1"/>
    <col min="3077" max="3088" width="2.7109375" style="72" customWidth="1"/>
    <col min="3089" max="3089" width="2.5703125" style="72" customWidth="1"/>
    <col min="3090" max="3112" width="2.7109375" style="72" customWidth="1"/>
    <col min="3113" max="3113" width="8.7109375" style="72" customWidth="1"/>
    <col min="3114" max="3328" width="2.7109375" style="72"/>
    <col min="3329" max="3331" width="2.7109375" style="72" customWidth="1"/>
    <col min="3332" max="3332" width="3.7109375" style="72" customWidth="1"/>
    <col min="3333" max="3344" width="2.7109375" style="72" customWidth="1"/>
    <col min="3345" max="3345" width="2.5703125" style="72" customWidth="1"/>
    <col min="3346" max="3368" width="2.7109375" style="72" customWidth="1"/>
    <col min="3369" max="3369" width="8.7109375" style="72" customWidth="1"/>
    <col min="3370" max="3584" width="2.7109375" style="72"/>
    <col min="3585" max="3587" width="2.7109375" style="72" customWidth="1"/>
    <col min="3588" max="3588" width="3.7109375" style="72" customWidth="1"/>
    <col min="3589" max="3600" width="2.7109375" style="72" customWidth="1"/>
    <col min="3601" max="3601" width="2.5703125" style="72" customWidth="1"/>
    <col min="3602" max="3624" width="2.7109375" style="72" customWidth="1"/>
    <col min="3625" max="3625" width="8.7109375" style="72" customWidth="1"/>
    <col min="3626" max="3840" width="2.7109375" style="72"/>
    <col min="3841" max="3843" width="2.7109375" style="72" customWidth="1"/>
    <col min="3844" max="3844" width="3.7109375" style="72" customWidth="1"/>
    <col min="3845" max="3856" width="2.7109375" style="72" customWidth="1"/>
    <col min="3857" max="3857" width="2.5703125" style="72" customWidth="1"/>
    <col min="3858" max="3880" width="2.7109375" style="72" customWidth="1"/>
    <col min="3881" max="3881" width="8.7109375" style="72" customWidth="1"/>
    <col min="3882" max="4096" width="2.7109375" style="72"/>
    <col min="4097" max="4099" width="2.7109375" style="72" customWidth="1"/>
    <col min="4100" max="4100" width="3.7109375" style="72" customWidth="1"/>
    <col min="4101" max="4112" width="2.7109375" style="72" customWidth="1"/>
    <col min="4113" max="4113" width="2.5703125" style="72" customWidth="1"/>
    <col min="4114" max="4136" width="2.7109375" style="72" customWidth="1"/>
    <col min="4137" max="4137" width="8.7109375" style="72" customWidth="1"/>
    <col min="4138" max="4352" width="2.7109375" style="72"/>
    <col min="4353" max="4355" width="2.7109375" style="72" customWidth="1"/>
    <col min="4356" max="4356" width="3.7109375" style="72" customWidth="1"/>
    <col min="4357" max="4368" width="2.7109375" style="72" customWidth="1"/>
    <col min="4369" max="4369" width="2.5703125" style="72" customWidth="1"/>
    <col min="4370" max="4392" width="2.7109375" style="72" customWidth="1"/>
    <col min="4393" max="4393" width="8.7109375" style="72" customWidth="1"/>
    <col min="4394" max="4608" width="2.7109375" style="72"/>
    <col min="4609" max="4611" width="2.7109375" style="72" customWidth="1"/>
    <col min="4612" max="4612" width="3.7109375" style="72" customWidth="1"/>
    <col min="4613" max="4624" width="2.7109375" style="72" customWidth="1"/>
    <col min="4625" max="4625" width="2.5703125" style="72" customWidth="1"/>
    <col min="4626" max="4648" width="2.7109375" style="72" customWidth="1"/>
    <col min="4649" max="4649" width="8.7109375" style="72" customWidth="1"/>
    <col min="4650" max="4864" width="2.7109375" style="72"/>
    <col min="4865" max="4867" width="2.7109375" style="72" customWidth="1"/>
    <col min="4868" max="4868" width="3.7109375" style="72" customWidth="1"/>
    <col min="4869" max="4880" width="2.7109375" style="72" customWidth="1"/>
    <col min="4881" max="4881" width="2.5703125" style="72" customWidth="1"/>
    <col min="4882" max="4904" width="2.7109375" style="72" customWidth="1"/>
    <col min="4905" max="4905" width="8.7109375" style="72" customWidth="1"/>
    <col min="4906" max="5120" width="2.7109375" style="72"/>
    <col min="5121" max="5123" width="2.7109375" style="72" customWidth="1"/>
    <col min="5124" max="5124" width="3.7109375" style="72" customWidth="1"/>
    <col min="5125" max="5136" width="2.7109375" style="72" customWidth="1"/>
    <col min="5137" max="5137" width="2.5703125" style="72" customWidth="1"/>
    <col min="5138" max="5160" width="2.7109375" style="72" customWidth="1"/>
    <col min="5161" max="5161" width="8.7109375" style="72" customWidth="1"/>
    <col min="5162" max="5376" width="2.7109375" style="72"/>
    <col min="5377" max="5379" width="2.7109375" style="72" customWidth="1"/>
    <col min="5380" max="5380" width="3.7109375" style="72" customWidth="1"/>
    <col min="5381" max="5392" width="2.7109375" style="72" customWidth="1"/>
    <col min="5393" max="5393" width="2.5703125" style="72" customWidth="1"/>
    <col min="5394" max="5416" width="2.7109375" style="72" customWidth="1"/>
    <col min="5417" max="5417" width="8.7109375" style="72" customWidth="1"/>
    <col min="5418" max="5632" width="2.7109375" style="72"/>
    <col min="5633" max="5635" width="2.7109375" style="72" customWidth="1"/>
    <col min="5636" max="5636" width="3.7109375" style="72" customWidth="1"/>
    <col min="5637" max="5648" width="2.7109375" style="72" customWidth="1"/>
    <col min="5649" max="5649" width="2.5703125" style="72" customWidth="1"/>
    <col min="5650" max="5672" width="2.7109375" style="72" customWidth="1"/>
    <col min="5673" max="5673" width="8.7109375" style="72" customWidth="1"/>
    <col min="5674" max="5888" width="2.7109375" style="72"/>
    <col min="5889" max="5891" width="2.7109375" style="72" customWidth="1"/>
    <col min="5892" max="5892" width="3.7109375" style="72" customWidth="1"/>
    <col min="5893" max="5904" width="2.7109375" style="72" customWidth="1"/>
    <col min="5905" max="5905" width="2.5703125" style="72" customWidth="1"/>
    <col min="5906" max="5928" width="2.7109375" style="72" customWidth="1"/>
    <col min="5929" max="5929" width="8.7109375" style="72" customWidth="1"/>
    <col min="5930" max="6144" width="2.7109375" style="72"/>
    <col min="6145" max="6147" width="2.7109375" style="72" customWidth="1"/>
    <col min="6148" max="6148" width="3.7109375" style="72" customWidth="1"/>
    <col min="6149" max="6160" width="2.7109375" style="72" customWidth="1"/>
    <col min="6161" max="6161" width="2.5703125" style="72" customWidth="1"/>
    <col min="6162" max="6184" width="2.7109375" style="72" customWidth="1"/>
    <col min="6185" max="6185" width="8.7109375" style="72" customWidth="1"/>
    <col min="6186" max="6400" width="2.7109375" style="72"/>
    <col min="6401" max="6403" width="2.7109375" style="72" customWidth="1"/>
    <col min="6404" max="6404" width="3.7109375" style="72" customWidth="1"/>
    <col min="6405" max="6416" width="2.7109375" style="72" customWidth="1"/>
    <col min="6417" max="6417" width="2.5703125" style="72" customWidth="1"/>
    <col min="6418" max="6440" width="2.7109375" style="72" customWidth="1"/>
    <col min="6441" max="6441" width="8.7109375" style="72" customWidth="1"/>
    <col min="6442" max="6656" width="2.7109375" style="72"/>
    <col min="6657" max="6659" width="2.7109375" style="72" customWidth="1"/>
    <col min="6660" max="6660" width="3.7109375" style="72" customWidth="1"/>
    <col min="6661" max="6672" width="2.7109375" style="72" customWidth="1"/>
    <col min="6673" max="6673" width="2.5703125" style="72" customWidth="1"/>
    <col min="6674" max="6696" width="2.7109375" style="72" customWidth="1"/>
    <col min="6697" max="6697" width="8.7109375" style="72" customWidth="1"/>
    <col min="6698" max="6912" width="2.7109375" style="72"/>
    <col min="6913" max="6915" width="2.7109375" style="72" customWidth="1"/>
    <col min="6916" max="6916" width="3.7109375" style="72" customWidth="1"/>
    <col min="6917" max="6928" width="2.7109375" style="72" customWidth="1"/>
    <col min="6929" max="6929" width="2.5703125" style="72" customWidth="1"/>
    <col min="6930" max="6952" width="2.7109375" style="72" customWidth="1"/>
    <col min="6953" max="6953" width="8.7109375" style="72" customWidth="1"/>
    <col min="6954" max="7168" width="2.7109375" style="72"/>
    <col min="7169" max="7171" width="2.7109375" style="72" customWidth="1"/>
    <col min="7172" max="7172" width="3.7109375" style="72" customWidth="1"/>
    <col min="7173" max="7184" width="2.7109375" style="72" customWidth="1"/>
    <col min="7185" max="7185" width="2.5703125" style="72" customWidth="1"/>
    <col min="7186" max="7208" width="2.7109375" style="72" customWidth="1"/>
    <col min="7209" max="7209" width="8.7109375" style="72" customWidth="1"/>
    <col min="7210" max="7424" width="2.7109375" style="72"/>
    <col min="7425" max="7427" width="2.7109375" style="72" customWidth="1"/>
    <col min="7428" max="7428" width="3.7109375" style="72" customWidth="1"/>
    <col min="7429" max="7440" width="2.7109375" style="72" customWidth="1"/>
    <col min="7441" max="7441" width="2.5703125" style="72" customWidth="1"/>
    <col min="7442" max="7464" width="2.7109375" style="72" customWidth="1"/>
    <col min="7465" max="7465" width="8.7109375" style="72" customWidth="1"/>
    <col min="7466" max="7680" width="2.7109375" style="72"/>
    <col min="7681" max="7683" width="2.7109375" style="72" customWidth="1"/>
    <col min="7684" max="7684" width="3.7109375" style="72" customWidth="1"/>
    <col min="7685" max="7696" width="2.7109375" style="72" customWidth="1"/>
    <col min="7697" max="7697" width="2.5703125" style="72" customWidth="1"/>
    <col min="7698" max="7720" width="2.7109375" style="72" customWidth="1"/>
    <col min="7721" max="7721" width="8.7109375" style="72" customWidth="1"/>
    <col min="7722" max="7936" width="2.7109375" style="72"/>
    <col min="7937" max="7939" width="2.7109375" style="72" customWidth="1"/>
    <col min="7940" max="7940" width="3.7109375" style="72" customWidth="1"/>
    <col min="7941" max="7952" width="2.7109375" style="72" customWidth="1"/>
    <col min="7953" max="7953" width="2.5703125" style="72" customWidth="1"/>
    <col min="7954" max="7976" width="2.7109375" style="72" customWidth="1"/>
    <col min="7977" max="7977" width="8.7109375" style="72" customWidth="1"/>
    <col min="7978" max="8192" width="2.7109375" style="72"/>
    <col min="8193" max="8195" width="2.7109375" style="72" customWidth="1"/>
    <col min="8196" max="8196" width="3.7109375" style="72" customWidth="1"/>
    <col min="8197" max="8208" width="2.7109375" style="72" customWidth="1"/>
    <col min="8209" max="8209" width="2.5703125" style="72" customWidth="1"/>
    <col min="8210" max="8232" width="2.7109375" style="72" customWidth="1"/>
    <col min="8233" max="8233" width="8.7109375" style="72" customWidth="1"/>
    <col min="8234" max="8448" width="2.7109375" style="72"/>
    <col min="8449" max="8451" width="2.7109375" style="72" customWidth="1"/>
    <col min="8452" max="8452" width="3.7109375" style="72" customWidth="1"/>
    <col min="8453" max="8464" width="2.7109375" style="72" customWidth="1"/>
    <col min="8465" max="8465" width="2.5703125" style="72" customWidth="1"/>
    <col min="8466" max="8488" width="2.7109375" style="72" customWidth="1"/>
    <col min="8489" max="8489" width="8.7109375" style="72" customWidth="1"/>
    <col min="8490" max="8704" width="2.7109375" style="72"/>
    <col min="8705" max="8707" width="2.7109375" style="72" customWidth="1"/>
    <col min="8708" max="8708" width="3.7109375" style="72" customWidth="1"/>
    <col min="8709" max="8720" width="2.7109375" style="72" customWidth="1"/>
    <col min="8721" max="8721" width="2.5703125" style="72" customWidth="1"/>
    <col min="8722" max="8744" width="2.7109375" style="72" customWidth="1"/>
    <col min="8745" max="8745" width="8.7109375" style="72" customWidth="1"/>
    <col min="8746" max="8960" width="2.7109375" style="72"/>
    <col min="8961" max="8963" width="2.7109375" style="72" customWidth="1"/>
    <col min="8964" max="8964" width="3.7109375" style="72" customWidth="1"/>
    <col min="8965" max="8976" width="2.7109375" style="72" customWidth="1"/>
    <col min="8977" max="8977" width="2.5703125" style="72" customWidth="1"/>
    <col min="8978" max="9000" width="2.7109375" style="72" customWidth="1"/>
    <col min="9001" max="9001" width="8.7109375" style="72" customWidth="1"/>
    <col min="9002" max="9216" width="2.7109375" style="72"/>
    <col min="9217" max="9219" width="2.7109375" style="72" customWidth="1"/>
    <col min="9220" max="9220" width="3.7109375" style="72" customWidth="1"/>
    <col min="9221" max="9232" width="2.7109375" style="72" customWidth="1"/>
    <col min="9233" max="9233" width="2.5703125" style="72" customWidth="1"/>
    <col min="9234" max="9256" width="2.7109375" style="72" customWidth="1"/>
    <col min="9257" max="9257" width="8.7109375" style="72" customWidth="1"/>
    <col min="9258" max="9472" width="2.7109375" style="72"/>
    <col min="9473" max="9475" width="2.7109375" style="72" customWidth="1"/>
    <col min="9476" max="9476" width="3.7109375" style="72" customWidth="1"/>
    <col min="9477" max="9488" width="2.7109375" style="72" customWidth="1"/>
    <col min="9489" max="9489" width="2.5703125" style="72" customWidth="1"/>
    <col min="9490" max="9512" width="2.7109375" style="72" customWidth="1"/>
    <col min="9513" max="9513" width="8.7109375" style="72" customWidth="1"/>
    <col min="9514" max="9728" width="2.7109375" style="72"/>
    <col min="9729" max="9731" width="2.7109375" style="72" customWidth="1"/>
    <col min="9732" max="9732" width="3.7109375" style="72" customWidth="1"/>
    <col min="9733" max="9744" width="2.7109375" style="72" customWidth="1"/>
    <col min="9745" max="9745" width="2.5703125" style="72" customWidth="1"/>
    <col min="9746" max="9768" width="2.7109375" style="72" customWidth="1"/>
    <col min="9769" max="9769" width="8.7109375" style="72" customWidth="1"/>
    <col min="9770" max="9984" width="2.7109375" style="72"/>
    <col min="9985" max="9987" width="2.7109375" style="72" customWidth="1"/>
    <col min="9988" max="9988" width="3.7109375" style="72" customWidth="1"/>
    <col min="9989" max="10000" width="2.7109375" style="72" customWidth="1"/>
    <col min="10001" max="10001" width="2.5703125" style="72" customWidth="1"/>
    <col min="10002" max="10024" width="2.7109375" style="72" customWidth="1"/>
    <col min="10025" max="10025" width="8.7109375" style="72" customWidth="1"/>
    <col min="10026" max="10240" width="2.7109375" style="72"/>
    <col min="10241" max="10243" width="2.7109375" style="72" customWidth="1"/>
    <col min="10244" max="10244" width="3.7109375" style="72" customWidth="1"/>
    <col min="10245" max="10256" width="2.7109375" style="72" customWidth="1"/>
    <col min="10257" max="10257" width="2.5703125" style="72" customWidth="1"/>
    <col min="10258" max="10280" width="2.7109375" style="72" customWidth="1"/>
    <col min="10281" max="10281" width="8.7109375" style="72" customWidth="1"/>
    <col min="10282" max="10496" width="2.7109375" style="72"/>
    <col min="10497" max="10499" width="2.7109375" style="72" customWidth="1"/>
    <col min="10500" max="10500" width="3.7109375" style="72" customWidth="1"/>
    <col min="10501" max="10512" width="2.7109375" style="72" customWidth="1"/>
    <col min="10513" max="10513" width="2.5703125" style="72" customWidth="1"/>
    <col min="10514" max="10536" width="2.7109375" style="72" customWidth="1"/>
    <col min="10537" max="10537" width="8.7109375" style="72" customWidth="1"/>
    <col min="10538" max="10752" width="2.7109375" style="72"/>
    <col min="10753" max="10755" width="2.7109375" style="72" customWidth="1"/>
    <col min="10756" max="10756" width="3.7109375" style="72" customWidth="1"/>
    <col min="10757" max="10768" width="2.7109375" style="72" customWidth="1"/>
    <col min="10769" max="10769" width="2.5703125" style="72" customWidth="1"/>
    <col min="10770" max="10792" width="2.7109375" style="72" customWidth="1"/>
    <col min="10793" max="10793" width="8.7109375" style="72" customWidth="1"/>
    <col min="10794" max="11008" width="2.7109375" style="72"/>
    <col min="11009" max="11011" width="2.7109375" style="72" customWidth="1"/>
    <col min="11012" max="11012" width="3.7109375" style="72" customWidth="1"/>
    <col min="11013" max="11024" width="2.7109375" style="72" customWidth="1"/>
    <col min="11025" max="11025" width="2.5703125" style="72" customWidth="1"/>
    <col min="11026" max="11048" width="2.7109375" style="72" customWidth="1"/>
    <col min="11049" max="11049" width="8.7109375" style="72" customWidth="1"/>
    <col min="11050" max="11264" width="2.7109375" style="72"/>
    <col min="11265" max="11267" width="2.7109375" style="72" customWidth="1"/>
    <col min="11268" max="11268" width="3.7109375" style="72" customWidth="1"/>
    <col min="11269" max="11280" width="2.7109375" style="72" customWidth="1"/>
    <col min="11281" max="11281" width="2.5703125" style="72" customWidth="1"/>
    <col min="11282" max="11304" width="2.7109375" style="72" customWidth="1"/>
    <col min="11305" max="11305" width="8.7109375" style="72" customWidth="1"/>
    <col min="11306" max="11520" width="2.7109375" style="72"/>
    <col min="11521" max="11523" width="2.7109375" style="72" customWidth="1"/>
    <col min="11524" max="11524" width="3.7109375" style="72" customWidth="1"/>
    <col min="11525" max="11536" width="2.7109375" style="72" customWidth="1"/>
    <col min="11537" max="11537" width="2.5703125" style="72" customWidth="1"/>
    <col min="11538" max="11560" width="2.7109375" style="72" customWidth="1"/>
    <col min="11561" max="11561" width="8.7109375" style="72" customWidth="1"/>
    <col min="11562" max="11776" width="2.7109375" style="72"/>
    <col min="11777" max="11779" width="2.7109375" style="72" customWidth="1"/>
    <col min="11780" max="11780" width="3.7109375" style="72" customWidth="1"/>
    <col min="11781" max="11792" width="2.7109375" style="72" customWidth="1"/>
    <col min="11793" max="11793" width="2.5703125" style="72" customWidth="1"/>
    <col min="11794" max="11816" width="2.7109375" style="72" customWidth="1"/>
    <col min="11817" max="11817" width="8.7109375" style="72" customWidth="1"/>
    <col min="11818" max="12032" width="2.7109375" style="72"/>
    <col min="12033" max="12035" width="2.7109375" style="72" customWidth="1"/>
    <col min="12036" max="12036" width="3.7109375" style="72" customWidth="1"/>
    <col min="12037" max="12048" width="2.7109375" style="72" customWidth="1"/>
    <col min="12049" max="12049" width="2.5703125" style="72" customWidth="1"/>
    <col min="12050" max="12072" width="2.7109375" style="72" customWidth="1"/>
    <col min="12073" max="12073" width="8.7109375" style="72" customWidth="1"/>
    <col min="12074" max="12288" width="2.7109375" style="72"/>
    <col min="12289" max="12291" width="2.7109375" style="72" customWidth="1"/>
    <col min="12292" max="12292" width="3.7109375" style="72" customWidth="1"/>
    <col min="12293" max="12304" width="2.7109375" style="72" customWidth="1"/>
    <col min="12305" max="12305" width="2.5703125" style="72" customWidth="1"/>
    <col min="12306" max="12328" width="2.7109375" style="72" customWidth="1"/>
    <col min="12329" max="12329" width="8.7109375" style="72" customWidth="1"/>
    <col min="12330" max="12544" width="2.7109375" style="72"/>
    <col min="12545" max="12547" width="2.7109375" style="72" customWidth="1"/>
    <col min="12548" max="12548" width="3.7109375" style="72" customWidth="1"/>
    <col min="12549" max="12560" width="2.7109375" style="72" customWidth="1"/>
    <col min="12561" max="12561" width="2.5703125" style="72" customWidth="1"/>
    <col min="12562" max="12584" width="2.7109375" style="72" customWidth="1"/>
    <col min="12585" max="12585" width="8.7109375" style="72" customWidth="1"/>
    <col min="12586" max="12800" width="2.7109375" style="72"/>
    <col min="12801" max="12803" width="2.7109375" style="72" customWidth="1"/>
    <col min="12804" max="12804" width="3.7109375" style="72" customWidth="1"/>
    <col min="12805" max="12816" width="2.7109375" style="72" customWidth="1"/>
    <col min="12817" max="12817" width="2.5703125" style="72" customWidth="1"/>
    <col min="12818" max="12840" width="2.7109375" style="72" customWidth="1"/>
    <col min="12841" max="12841" width="8.7109375" style="72" customWidth="1"/>
    <col min="12842" max="13056" width="2.7109375" style="72"/>
    <col min="13057" max="13059" width="2.7109375" style="72" customWidth="1"/>
    <col min="13060" max="13060" width="3.7109375" style="72" customWidth="1"/>
    <col min="13061" max="13072" width="2.7109375" style="72" customWidth="1"/>
    <col min="13073" max="13073" width="2.5703125" style="72" customWidth="1"/>
    <col min="13074" max="13096" width="2.7109375" style="72" customWidth="1"/>
    <col min="13097" max="13097" width="8.7109375" style="72" customWidth="1"/>
    <col min="13098" max="13312" width="2.7109375" style="72"/>
    <col min="13313" max="13315" width="2.7109375" style="72" customWidth="1"/>
    <col min="13316" max="13316" width="3.7109375" style="72" customWidth="1"/>
    <col min="13317" max="13328" width="2.7109375" style="72" customWidth="1"/>
    <col min="13329" max="13329" width="2.5703125" style="72" customWidth="1"/>
    <col min="13330" max="13352" width="2.7109375" style="72" customWidth="1"/>
    <col min="13353" max="13353" width="8.7109375" style="72" customWidth="1"/>
    <col min="13354" max="13568" width="2.7109375" style="72"/>
    <col min="13569" max="13571" width="2.7109375" style="72" customWidth="1"/>
    <col min="13572" max="13572" width="3.7109375" style="72" customWidth="1"/>
    <col min="13573" max="13584" width="2.7109375" style="72" customWidth="1"/>
    <col min="13585" max="13585" width="2.5703125" style="72" customWidth="1"/>
    <col min="13586" max="13608" width="2.7109375" style="72" customWidth="1"/>
    <col min="13609" max="13609" width="8.7109375" style="72" customWidth="1"/>
    <col min="13610" max="13824" width="2.7109375" style="72"/>
    <col min="13825" max="13827" width="2.7109375" style="72" customWidth="1"/>
    <col min="13828" max="13828" width="3.7109375" style="72" customWidth="1"/>
    <col min="13829" max="13840" width="2.7109375" style="72" customWidth="1"/>
    <col min="13841" max="13841" width="2.5703125" style="72" customWidth="1"/>
    <col min="13842" max="13864" width="2.7109375" style="72" customWidth="1"/>
    <col min="13865" max="13865" width="8.7109375" style="72" customWidth="1"/>
    <col min="13866" max="14080" width="2.7109375" style="72"/>
    <col min="14081" max="14083" width="2.7109375" style="72" customWidth="1"/>
    <col min="14084" max="14084" width="3.7109375" style="72" customWidth="1"/>
    <col min="14085" max="14096" width="2.7109375" style="72" customWidth="1"/>
    <col min="14097" max="14097" width="2.5703125" style="72" customWidth="1"/>
    <col min="14098" max="14120" width="2.7109375" style="72" customWidth="1"/>
    <col min="14121" max="14121" width="8.7109375" style="72" customWidth="1"/>
    <col min="14122" max="14336" width="2.7109375" style="72"/>
    <col min="14337" max="14339" width="2.7109375" style="72" customWidth="1"/>
    <col min="14340" max="14340" width="3.7109375" style="72" customWidth="1"/>
    <col min="14341" max="14352" width="2.7109375" style="72" customWidth="1"/>
    <col min="14353" max="14353" width="2.5703125" style="72" customWidth="1"/>
    <col min="14354" max="14376" width="2.7109375" style="72" customWidth="1"/>
    <col min="14377" max="14377" width="8.7109375" style="72" customWidth="1"/>
    <col min="14378" max="14592" width="2.7109375" style="72"/>
    <col min="14593" max="14595" width="2.7109375" style="72" customWidth="1"/>
    <col min="14596" max="14596" width="3.7109375" style="72" customWidth="1"/>
    <col min="14597" max="14608" width="2.7109375" style="72" customWidth="1"/>
    <col min="14609" max="14609" width="2.5703125" style="72" customWidth="1"/>
    <col min="14610" max="14632" width="2.7109375" style="72" customWidth="1"/>
    <col min="14633" max="14633" width="8.7109375" style="72" customWidth="1"/>
    <col min="14634" max="14848" width="2.7109375" style="72"/>
    <col min="14849" max="14851" width="2.7109375" style="72" customWidth="1"/>
    <col min="14852" max="14852" width="3.7109375" style="72" customWidth="1"/>
    <col min="14853" max="14864" width="2.7109375" style="72" customWidth="1"/>
    <col min="14865" max="14865" width="2.5703125" style="72" customWidth="1"/>
    <col min="14866" max="14888" width="2.7109375" style="72" customWidth="1"/>
    <col min="14889" max="14889" width="8.7109375" style="72" customWidth="1"/>
    <col min="14890" max="15104" width="2.7109375" style="72"/>
    <col min="15105" max="15107" width="2.7109375" style="72" customWidth="1"/>
    <col min="15108" max="15108" width="3.7109375" style="72" customWidth="1"/>
    <col min="15109" max="15120" width="2.7109375" style="72" customWidth="1"/>
    <col min="15121" max="15121" width="2.5703125" style="72" customWidth="1"/>
    <col min="15122" max="15144" width="2.7109375" style="72" customWidth="1"/>
    <col min="15145" max="15145" width="8.7109375" style="72" customWidth="1"/>
    <col min="15146" max="15360" width="2.7109375" style="72"/>
    <col min="15361" max="15363" width="2.7109375" style="72" customWidth="1"/>
    <col min="15364" max="15364" width="3.7109375" style="72" customWidth="1"/>
    <col min="15365" max="15376" width="2.7109375" style="72" customWidth="1"/>
    <col min="15377" max="15377" width="2.5703125" style="72" customWidth="1"/>
    <col min="15378" max="15400" width="2.7109375" style="72" customWidth="1"/>
    <col min="15401" max="15401" width="8.7109375" style="72" customWidth="1"/>
    <col min="15402" max="15616" width="2.7109375" style="72"/>
    <col min="15617" max="15619" width="2.7109375" style="72" customWidth="1"/>
    <col min="15620" max="15620" width="3.7109375" style="72" customWidth="1"/>
    <col min="15621" max="15632" width="2.7109375" style="72" customWidth="1"/>
    <col min="15633" max="15633" width="2.5703125" style="72" customWidth="1"/>
    <col min="15634" max="15656" width="2.7109375" style="72" customWidth="1"/>
    <col min="15657" max="15657" width="8.7109375" style="72" customWidth="1"/>
    <col min="15658" max="15872" width="2.7109375" style="72"/>
    <col min="15873" max="15875" width="2.7109375" style="72" customWidth="1"/>
    <col min="15876" max="15876" width="3.7109375" style="72" customWidth="1"/>
    <col min="15877" max="15888" width="2.7109375" style="72" customWidth="1"/>
    <col min="15889" max="15889" width="2.5703125" style="72" customWidth="1"/>
    <col min="15890" max="15912" width="2.7109375" style="72" customWidth="1"/>
    <col min="15913" max="15913" width="8.7109375" style="72" customWidth="1"/>
    <col min="15914" max="16128" width="2.7109375" style="72"/>
    <col min="16129" max="16131" width="2.7109375" style="72" customWidth="1"/>
    <col min="16132" max="16132" width="3.7109375" style="72" customWidth="1"/>
    <col min="16133" max="16144" width="2.7109375" style="72" customWidth="1"/>
    <col min="16145" max="16145" width="2.5703125" style="72" customWidth="1"/>
    <col min="16146" max="16168" width="2.7109375" style="72" customWidth="1"/>
    <col min="16169" max="16169" width="8.7109375" style="72" customWidth="1"/>
    <col min="16170" max="16384" width="2.7109375" style="72"/>
  </cols>
  <sheetData>
    <row r="1" spans="1:41" ht="36">
      <c r="F1" s="306" t="s">
        <v>84</v>
      </c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X1" s="149" t="s">
        <v>85</v>
      </c>
      <c r="Y1" s="149"/>
      <c r="Z1" s="149"/>
      <c r="AA1" s="149"/>
      <c r="AB1" s="149"/>
      <c r="AC1" s="149"/>
      <c r="AD1" s="307"/>
      <c r="AE1" s="307"/>
      <c r="AF1" s="307"/>
      <c r="AG1" s="307"/>
      <c r="AH1" s="307"/>
      <c r="AI1" s="307"/>
      <c r="AJ1" s="307"/>
      <c r="AK1" s="307"/>
    </row>
    <row r="2" spans="1:41" ht="7.5" customHeight="1"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X2" s="149"/>
      <c r="Y2" s="149"/>
      <c r="Z2" s="149"/>
      <c r="AA2" s="149"/>
      <c r="AB2" s="149"/>
      <c r="AC2" s="149"/>
      <c r="AD2" s="150"/>
      <c r="AE2" s="150"/>
      <c r="AF2" s="150"/>
      <c r="AG2" s="150"/>
      <c r="AH2" s="150"/>
      <c r="AI2" s="150"/>
      <c r="AJ2" s="150"/>
      <c r="AK2" s="150"/>
    </row>
    <row r="3" spans="1:41" ht="15" customHeight="1">
      <c r="F3" s="308" t="s">
        <v>170</v>
      </c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X3" s="309" t="s">
        <v>86</v>
      </c>
      <c r="Y3" s="309"/>
      <c r="Z3" s="309"/>
      <c r="AA3" s="309"/>
      <c r="AB3" s="309"/>
      <c r="AC3" s="309"/>
      <c r="AD3" s="310"/>
      <c r="AE3" s="310"/>
      <c r="AF3" s="310"/>
      <c r="AG3" s="310"/>
      <c r="AH3" s="310"/>
      <c r="AI3" s="310"/>
      <c r="AJ3" s="310"/>
      <c r="AK3" s="310"/>
    </row>
    <row r="4" spans="1:41" ht="15" customHeight="1">
      <c r="F4" s="309" t="s">
        <v>171</v>
      </c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X4" s="309" t="s">
        <v>87</v>
      </c>
      <c r="Y4" s="309"/>
      <c r="Z4" s="309"/>
      <c r="AA4" s="309"/>
      <c r="AB4" s="309"/>
      <c r="AC4" s="309"/>
      <c r="AD4" s="311"/>
      <c r="AE4" s="311"/>
      <c r="AF4" s="311"/>
      <c r="AG4" s="311"/>
      <c r="AH4" s="311"/>
      <c r="AI4" s="311"/>
      <c r="AJ4" s="311"/>
      <c r="AK4" s="311"/>
    </row>
    <row r="5" spans="1:41" ht="15" customHeight="1">
      <c r="F5" s="309" t="s">
        <v>172</v>
      </c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X5" s="73"/>
      <c r="Y5" s="73"/>
      <c r="Z5" s="73"/>
      <c r="AA5" s="73"/>
      <c r="AB5" s="73"/>
      <c r="AC5" s="73"/>
      <c r="AD5" s="311"/>
      <c r="AE5" s="311"/>
      <c r="AF5" s="311"/>
      <c r="AG5" s="311"/>
      <c r="AH5" s="311"/>
      <c r="AI5" s="311"/>
      <c r="AJ5" s="311"/>
      <c r="AK5" s="311"/>
    </row>
    <row r="6" spans="1:41" ht="15" customHeight="1">
      <c r="F6" s="149"/>
      <c r="G6" s="149"/>
      <c r="H6" s="149"/>
      <c r="I6" s="149"/>
      <c r="J6" s="149"/>
      <c r="K6" s="149"/>
      <c r="L6" s="150"/>
      <c r="M6" s="150"/>
      <c r="N6" s="150"/>
      <c r="O6" s="150"/>
      <c r="P6" s="150"/>
      <c r="Q6" s="150"/>
      <c r="R6" s="150"/>
      <c r="S6" s="150"/>
      <c r="T6" s="150"/>
      <c r="U6" s="150"/>
      <c r="X6" s="309" t="s">
        <v>88</v>
      </c>
      <c r="Y6" s="309"/>
      <c r="Z6" s="309"/>
      <c r="AA6" s="309"/>
      <c r="AB6" s="309"/>
      <c r="AC6" s="309"/>
      <c r="AD6" s="312"/>
      <c r="AE6" s="312"/>
      <c r="AF6" s="312"/>
      <c r="AG6" s="312"/>
      <c r="AH6" s="312"/>
      <c r="AI6" s="312"/>
      <c r="AJ6" s="312"/>
      <c r="AK6" s="312"/>
    </row>
    <row r="7" spans="1:41" ht="12.75" customHeight="1" thickBot="1"/>
    <row r="8" spans="1:41" s="79" customFormat="1" ht="18" customHeight="1">
      <c r="A8" s="74" t="s">
        <v>89</v>
      </c>
      <c r="B8" s="75"/>
      <c r="C8" s="75"/>
      <c r="D8" s="75"/>
      <c r="E8" s="75"/>
      <c r="F8" s="75"/>
      <c r="G8" s="75"/>
      <c r="H8" s="75"/>
      <c r="I8" s="76"/>
      <c r="J8" s="77" t="s">
        <v>90</v>
      </c>
      <c r="K8" s="75"/>
      <c r="L8" s="75"/>
      <c r="M8" s="75"/>
      <c r="N8" s="75"/>
      <c r="O8" s="75"/>
      <c r="P8" s="75"/>
      <c r="Q8" s="75"/>
      <c r="R8" s="76"/>
      <c r="S8" s="77" t="s">
        <v>91</v>
      </c>
      <c r="T8" s="75"/>
      <c r="U8" s="75"/>
      <c r="V8" s="75"/>
      <c r="W8" s="75"/>
      <c r="X8" s="75"/>
      <c r="Y8" s="75"/>
      <c r="Z8" s="75"/>
      <c r="AA8" s="75"/>
      <c r="AB8" s="76"/>
      <c r="AC8" s="77" t="s">
        <v>92</v>
      </c>
      <c r="AD8" s="75"/>
      <c r="AE8" s="75"/>
      <c r="AF8" s="75"/>
      <c r="AG8" s="75"/>
      <c r="AH8" s="75"/>
      <c r="AI8" s="75"/>
      <c r="AJ8" s="75"/>
      <c r="AK8" s="78"/>
    </row>
    <row r="9" spans="1:41" s="80" customFormat="1" ht="20.100000000000001" customHeight="1">
      <c r="A9" s="313"/>
      <c r="B9" s="314"/>
      <c r="C9" s="314"/>
      <c r="D9" s="314"/>
      <c r="E9" s="314"/>
      <c r="F9" s="314"/>
      <c r="G9" s="314"/>
      <c r="H9" s="314"/>
      <c r="I9" s="315"/>
      <c r="J9" s="316"/>
      <c r="K9" s="314"/>
      <c r="L9" s="314"/>
      <c r="M9" s="314"/>
      <c r="N9" s="314"/>
      <c r="O9" s="314"/>
      <c r="P9" s="314"/>
      <c r="Q9" s="314"/>
      <c r="R9" s="315"/>
      <c r="S9" s="316"/>
      <c r="T9" s="314"/>
      <c r="U9" s="314"/>
      <c r="V9" s="314"/>
      <c r="W9" s="314"/>
      <c r="X9" s="314"/>
      <c r="Y9" s="314"/>
      <c r="Z9" s="314"/>
      <c r="AA9" s="314"/>
      <c r="AB9" s="315"/>
      <c r="AC9" s="316"/>
      <c r="AD9" s="314"/>
      <c r="AE9" s="314"/>
      <c r="AF9" s="314"/>
      <c r="AG9" s="314"/>
      <c r="AH9" s="314"/>
      <c r="AI9" s="314"/>
      <c r="AJ9" s="314"/>
      <c r="AK9" s="317"/>
    </row>
    <row r="10" spans="1:41" s="80" customFormat="1" ht="6" customHeight="1">
      <c r="A10" s="81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3"/>
    </row>
    <row r="11" spans="1:41" s="73" customFormat="1" ht="18" customHeight="1">
      <c r="A11" s="84"/>
      <c r="B11" s="277" t="s">
        <v>93</v>
      </c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310"/>
      <c r="N11" s="310"/>
      <c r="O11" s="310"/>
      <c r="P11" s="310"/>
      <c r="Q11" s="310"/>
      <c r="R11" s="310"/>
      <c r="S11" s="310"/>
      <c r="T11" s="310"/>
      <c r="U11" s="310"/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10"/>
      <c r="AG11" s="310"/>
      <c r="AH11" s="310"/>
      <c r="AI11" s="310"/>
      <c r="AJ11" s="310"/>
      <c r="AK11" s="85"/>
    </row>
    <row r="12" spans="1:41" s="73" customFormat="1" ht="18" customHeight="1">
      <c r="A12" s="84"/>
      <c r="B12" s="277" t="s">
        <v>94</v>
      </c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86" t="s">
        <v>95</v>
      </c>
      <c r="N12" s="86"/>
      <c r="O12" s="151"/>
      <c r="P12" s="311"/>
      <c r="Q12" s="311"/>
      <c r="R12" s="311"/>
      <c r="S12" s="311"/>
      <c r="T12" s="311"/>
      <c r="U12" s="311"/>
      <c r="V12" s="311"/>
      <c r="W12" s="311"/>
      <c r="X12" s="311"/>
      <c r="Y12" s="311"/>
      <c r="Z12" s="151"/>
      <c r="AA12" s="86"/>
      <c r="AB12" s="324" t="s">
        <v>96</v>
      </c>
      <c r="AC12" s="324"/>
      <c r="AD12" s="324"/>
      <c r="AE12" s="325"/>
      <c r="AF12" s="325"/>
      <c r="AG12" s="325"/>
      <c r="AH12" s="325"/>
      <c r="AI12" s="325"/>
      <c r="AJ12" s="325"/>
      <c r="AK12" s="87"/>
      <c r="AO12" s="152"/>
    </row>
    <row r="13" spans="1:41" s="73" customFormat="1" ht="18" customHeight="1">
      <c r="A13" s="84"/>
      <c r="B13" s="277" t="s">
        <v>97</v>
      </c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318"/>
      <c r="N13" s="319"/>
      <c r="O13" s="319"/>
      <c r="P13" s="319"/>
      <c r="Q13" s="319"/>
      <c r="R13" s="319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8"/>
    </row>
    <row r="14" spans="1:41" s="73" customFormat="1" ht="18" customHeight="1">
      <c r="A14" s="84"/>
      <c r="B14" s="277" t="s">
        <v>98</v>
      </c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320">
        <v>0</v>
      </c>
      <c r="N14" s="320"/>
      <c r="O14" s="320"/>
      <c r="P14" s="320"/>
      <c r="Q14" s="320"/>
      <c r="R14" s="320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8"/>
    </row>
    <row r="15" spans="1:41" s="73" customFormat="1" ht="24.95" customHeight="1">
      <c r="A15" s="89"/>
      <c r="B15" s="321"/>
      <c r="C15" s="322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86"/>
      <c r="S15" s="86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23"/>
      <c r="AJ15" s="323"/>
      <c r="AK15" s="88"/>
    </row>
    <row r="16" spans="1:41" s="94" customFormat="1" ht="10.5" customHeight="1">
      <c r="A16" s="90"/>
      <c r="B16" s="268" t="s">
        <v>99</v>
      </c>
      <c r="C16" s="268"/>
      <c r="D16" s="268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8"/>
      <c r="P16" s="268"/>
      <c r="Q16" s="268"/>
      <c r="R16" s="91"/>
      <c r="S16" s="92"/>
      <c r="T16" s="268" t="s">
        <v>100</v>
      </c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93"/>
    </row>
    <row r="17" spans="1:37" s="73" customFormat="1" ht="6" customHeight="1" thickBot="1">
      <c r="A17" s="95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7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9"/>
    </row>
    <row r="18" spans="1:37" s="79" customFormat="1" ht="18" customHeight="1">
      <c r="A18" s="326" t="s">
        <v>101</v>
      </c>
      <c r="B18" s="327"/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327"/>
      <c r="AF18" s="327"/>
      <c r="AG18" s="327"/>
      <c r="AH18" s="327"/>
      <c r="AI18" s="327"/>
      <c r="AJ18" s="327"/>
      <c r="AK18" s="328"/>
    </row>
    <row r="19" spans="1:37" s="73" customFormat="1" ht="6" customHeight="1">
      <c r="A19" s="100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2"/>
    </row>
    <row r="20" spans="1:37" s="73" customFormat="1" ht="15" customHeight="1">
      <c r="A20" s="100"/>
      <c r="B20" s="103"/>
      <c r="C20" s="101"/>
      <c r="D20" s="330" t="s">
        <v>102</v>
      </c>
      <c r="E20" s="330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W20" s="103" t="s">
        <v>176</v>
      </c>
      <c r="X20" s="104"/>
      <c r="Y20" s="330" t="s">
        <v>103</v>
      </c>
      <c r="Z20" s="330"/>
      <c r="AA20" s="330"/>
      <c r="AB20" s="330"/>
      <c r="AC20" s="330"/>
      <c r="AD20" s="330"/>
      <c r="AE20" s="330"/>
      <c r="AF20" s="330"/>
      <c r="AG20" s="330"/>
      <c r="AH20" s="330"/>
      <c r="AI20" s="330"/>
      <c r="AJ20" s="330"/>
      <c r="AK20" s="102"/>
    </row>
    <row r="21" spans="1:37" s="73" customFormat="1" ht="6" customHeight="1">
      <c r="A21" s="100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2"/>
    </row>
    <row r="22" spans="1:37" s="73" customFormat="1" ht="15" customHeight="1">
      <c r="A22" s="100"/>
      <c r="B22" s="103"/>
      <c r="C22" s="101"/>
      <c r="D22" s="330" t="s">
        <v>104</v>
      </c>
      <c r="E22" s="330"/>
      <c r="F22" s="330"/>
      <c r="G22" s="330"/>
      <c r="H22" s="330"/>
      <c r="I22" s="330"/>
      <c r="J22" s="330"/>
      <c r="K22" s="330"/>
      <c r="L22" s="330"/>
      <c r="M22" s="101"/>
      <c r="N22" s="331" t="s">
        <v>105</v>
      </c>
      <c r="O22" s="331"/>
      <c r="P22" s="331"/>
      <c r="Q22" s="331"/>
      <c r="R22" s="331"/>
      <c r="S22" s="331"/>
      <c r="T22" s="331"/>
      <c r="U22" s="331"/>
      <c r="V22" s="331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102"/>
    </row>
    <row r="23" spans="1:37" s="73" customFormat="1" ht="6" customHeight="1" thickBot="1">
      <c r="A23" s="100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2"/>
    </row>
    <row r="24" spans="1:37" s="79" customFormat="1" ht="18" customHeight="1">
      <c r="A24" s="326" t="s">
        <v>106</v>
      </c>
      <c r="B24" s="327"/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327"/>
      <c r="AA24" s="327"/>
      <c r="AB24" s="327"/>
      <c r="AC24" s="327"/>
      <c r="AD24" s="327"/>
      <c r="AE24" s="327"/>
      <c r="AF24" s="327"/>
      <c r="AG24" s="327"/>
      <c r="AH24" s="327"/>
      <c r="AI24" s="327"/>
      <c r="AJ24" s="327"/>
      <c r="AK24" s="328"/>
    </row>
    <row r="25" spans="1:37" s="73" customFormat="1" ht="6" customHeight="1">
      <c r="A25" s="105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8"/>
    </row>
    <row r="26" spans="1:37" s="73" customFormat="1" ht="15" customHeight="1">
      <c r="A26" s="105"/>
      <c r="B26" s="277" t="s">
        <v>107</v>
      </c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277"/>
      <c r="R26" s="277"/>
      <c r="S26" s="86"/>
      <c r="T26" s="329"/>
      <c r="U26" s="329"/>
      <c r="V26" s="329"/>
      <c r="W26" s="329"/>
      <c r="X26" s="329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8"/>
    </row>
    <row r="27" spans="1:37" s="73" customFormat="1" ht="20.100000000000001" customHeight="1">
      <c r="A27" s="89"/>
      <c r="B27" s="277" t="s">
        <v>108</v>
      </c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77"/>
      <c r="P27" s="277"/>
      <c r="Q27" s="277"/>
      <c r="R27" s="277"/>
      <c r="S27" s="86"/>
      <c r="T27" s="323"/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88"/>
    </row>
    <row r="28" spans="1:37" s="94" customFormat="1" ht="10.5" customHeight="1">
      <c r="A28" s="106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92"/>
      <c r="T28" s="268" t="s">
        <v>109</v>
      </c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93"/>
    </row>
    <row r="29" spans="1:37" s="73" customFormat="1" ht="6" customHeight="1">
      <c r="A29" s="108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10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2"/>
    </row>
    <row r="30" spans="1:37" s="79" customFormat="1" ht="18" customHeight="1">
      <c r="A30" s="333" t="s">
        <v>110</v>
      </c>
      <c r="B30" s="334"/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4"/>
      <c r="N30" s="334"/>
      <c r="O30" s="334"/>
      <c r="P30" s="334"/>
      <c r="Q30" s="334"/>
      <c r="R30" s="334"/>
      <c r="S30" s="334"/>
      <c r="T30" s="334"/>
      <c r="U30" s="334"/>
      <c r="V30" s="334"/>
      <c r="W30" s="334"/>
      <c r="X30" s="334"/>
      <c r="Y30" s="334"/>
      <c r="Z30" s="334"/>
      <c r="AA30" s="334"/>
      <c r="AB30" s="334"/>
      <c r="AC30" s="334"/>
      <c r="AD30" s="334"/>
      <c r="AE30" s="334"/>
      <c r="AF30" s="334"/>
      <c r="AG30" s="334"/>
      <c r="AH30" s="334"/>
      <c r="AI30" s="334"/>
      <c r="AJ30" s="334"/>
      <c r="AK30" s="335"/>
    </row>
    <row r="31" spans="1:37" s="73" customFormat="1" ht="6" customHeight="1">
      <c r="A31" s="105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8"/>
    </row>
    <row r="32" spans="1:37" s="73" customFormat="1" ht="15" customHeight="1">
      <c r="A32" s="105"/>
      <c r="B32" s="86" t="s">
        <v>111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86"/>
      <c r="N32" s="86"/>
      <c r="O32" s="86"/>
      <c r="P32" s="86"/>
      <c r="Q32" s="86"/>
      <c r="R32" s="86"/>
      <c r="S32" s="114" t="s">
        <v>112</v>
      </c>
      <c r="T32" s="115"/>
      <c r="U32" s="115"/>
      <c r="V32" s="115"/>
      <c r="W32" s="115"/>
      <c r="X32" s="115"/>
      <c r="Y32" s="115"/>
      <c r="Z32" s="115"/>
      <c r="AA32" s="336" t="s">
        <v>113</v>
      </c>
      <c r="AB32" s="336"/>
      <c r="AC32" s="336"/>
      <c r="AD32" s="336"/>
      <c r="AE32" s="336"/>
      <c r="AF32" s="336"/>
      <c r="AG32" s="336"/>
      <c r="AH32" s="337"/>
      <c r="AI32" s="338"/>
      <c r="AJ32" s="338"/>
      <c r="AK32" s="339"/>
    </row>
    <row r="33" spans="1:37" s="73" customFormat="1" ht="15" customHeight="1">
      <c r="A33" s="89"/>
      <c r="B33" s="86" t="s">
        <v>114</v>
      </c>
      <c r="C33" s="86"/>
      <c r="D33" s="86"/>
      <c r="E33" s="86"/>
      <c r="F33" s="86"/>
      <c r="G33" s="86"/>
      <c r="H33" s="86"/>
      <c r="I33" s="86"/>
      <c r="J33" s="86"/>
      <c r="L33" s="340" t="s">
        <v>115</v>
      </c>
      <c r="M33" s="340"/>
      <c r="N33" s="340"/>
      <c r="O33" s="340"/>
      <c r="P33" s="340"/>
      <c r="Q33" s="340"/>
      <c r="R33" s="86"/>
      <c r="S33" s="341" t="s">
        <v>116</v>
      </c>
      <c r="T33" s="342"/>
      <c r="U33" s="342"/>
      <c r="V33" s="343"/>
      <c r="W33" s="341" t="s">
        <v>117</v>
      </c>
      <c r="X33" s="342"/>
      <c r="Y33" s="342"/>
      <c r="Z33" s="343"/>
      <c r="AA33" s="341" t="s">
        <v>118</v>
      </c>
      <c r="AB33" s="342"/>
      <c r="AC33" s="342"/>
      <c r="AD33" s="343"/>
      <c r="AE33" s="341" t="s">
        <v>119</v>
      </c>
      <c r="AF33" s="342"/>
      <c r="AG33" s="342"/>
      <c r="AH33" s="343"/>
      <c r="AI33" s="341" t="s">
        <v>120</v>
      </c>
      <c r="AJ33" s="342"/>
      <c r="AK33" s="344"/>
    </row>
    <row r="34" spans="1:37" s="73" customFormat="1" ht="15" customHeight="1">
      <c r="A34" s="89"/>
      <c r="B34" s="277" t="s">
        <v>121</v>
      </c>
      <c r="C34" s="277"/>
      <c r="D34" s="277"/>
      <c r="E34" s="277"/>
      <c r="F34" s="277"/>
      <c r="G34" s="277"/>
      <c r="H34" s="277"/>
      <c r="I34" s="277"/>
      <c r="J34" s="277"/>
      <c r="K34" s="86"/>
      <c r="L34" s="353">
        <v>0</v>
      </c>
      <c r="M34" s="353"/>
      <c r="N34" s="353"/>
      <c r="O34" s="353"/>
      <c r="P34" s="353"/>
      <c r="Q34" s="353"/>
      <c r="R34" s="86"/>
      <c r="S34" s="345"/>
      <c r="T34" s="346"/>
      <c r="U34" s="346"/>
      <c r="V34" s="354"/>
      <c r="W34" s="345"/>
      <c r="X34" s="346"/>
      <c r="Y34" s="346"/>
      <c r="Z34" s="354"/>
      <c r="AA34" s="345"/>
      <c r="AB34" s="346"/>
      <c r="AC34" s="346"/>
      <c r="AD34" s="354"/>
      <c r="AE34" s="345"/>
      <c r="AF34" s="346"/>
      <c r="AG34" s="346"/>
      <c r="AH34" s="354"/>
      <c r="AI34" s="345"/>
      <c r="AJ34" s="346"/>
      <c r="AK34" s="347"/>
    </row>
    <row r="35" spans="1:37" s="73" customFormat="1" ht="15" customHeight="1">
      <c r="A35" s="89"/>
      <c r="B35" s="277" t="s">
        <v>122</v>
      </c>
      <c r="C35" s="277"/>
      <c r="D35" s="277"/>
      <c r="E35" s="277"/>
      <c r="F35" s="277"/>
      <c r="G35" s="277"/>
      <c r="H35" s="277"/>
      <c r="I35" s="277"/>
      <c r="J35" s="277"/>
      <c r="K35" s="86"/>
      <c r="L35" s="348">
        <f>Z66</f>
        <v>0</v>
      </c>
      <c r="M35" s="348"/>
      <c r="N35" s="348"/>
      <c r="O35" s="348"/>
      <c r="P35" s="348"/>
      <c r="Q35" s="348"/>
      <c r="R35" s="86"/>
      <c r="S35" s="349"/>
      <c r="T35" s="350"/>
      <c r="U35" s="350"/>
      <c r="V35" s="351"/>
      <c r="W35" s="349"/>
      <c r="X35" s="350"/>
      <c r="Y35" s="350"/>
      <c r="Z35" s="351"/>
      <c r="AA35" s="349"/>
      <c r="AB35" s="350"/>
      <c r="AC35" s="350"/>
      <c r="AD35" s="351"/>
      <c r="AE35" s="349"/>
      <c r="AF35" s="350"/>
      <c r="AG35" s="350"/>
      <c r="AH35" s="351"/>
      <c r="AI35" s="349"/>
      <c r="AJ35" s="350"/>
      <c r="AK35" s="352"/>
    </row>
    <row r="36" spans="1:37" s="73" customFormat="1" ht="15" customHeight="1">
      <c r="A36" s="89"/>
      <c r="B36" s="86" t="s">
        <v>123</v>
      </c>
      <c r="C36" s="86"/>
      <c r="D36" s="86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86"/>
      <c r="S36" s="362"/>
      <c r="T36" s="363"/>
      <c r="U36" s="363"/>
      <c r="V36" s="364"/>
      <c r="W36" s="362"/>
      <c r="X36" s="363"/>
      <c r="Y36" s="363"/>
      <c r="Z36" s="364"/>
      <c r="AA36" s="362"/>
      <c r="AB36" s="363"/>
      <c r="AC36" s="363"/>
      <c r="AD36" s="364"/>
      <c r="AE36" s="362"/>
      <c r="AF36" s="363"/>
      <c r="AG36" s="363"/>
      <c r="AH36" s="364"/>
      <c r="AI36" s="362"/>
      <c r="AJ36" s="363"/>
      <c r="AK36" s="365"/>
    </row>
    <row r="37" spans="1:37" s="73" customFormat="1" ht="15" customHeight="1">
      <c r="A37" s="89"/>
      <c r="C37" s="86"/>
      <c r="D37" s="8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86"/>
      <c r="S37" s="355" t="s">
        <v>124</v>
      </c>
      <c r="T37" s="356"/>
      <c r="U37" s="356"/>
      <c r="V37" s="356"/>
      <c r="W37" s="356"/>
      <c r="X37" s="356"/>
      <c r="Y37" s="356"/>
      <c r="Z37" s="357"/>
      <c r="AA37" s="357"/>
      <c r="AB37" s="357"/>
      <c r="AC37" s="357"/>
      <c r="AD37" s="357"/>
      <c r="AE37" s="357"/>
      <c r="AF37" s="357"/>
      <c r="AG37" s="357"/>
      <c r="AH37" s="357"/>
      <c r="AI37" s="357"/>
      <c r="AJ37" s="357"/>
      <c r="AK37" s="358"/>
    </row>
    <row r="38" spans="1:37" s="73" customFormat="1" ht="20.100000000000001" customHeight="1">
      <c r="A38" s="89"/>
      <c r="B38" s="359"/>
      <c r="C38" s="360"/>
      <c r="D38" s="360"/>
      <c r="E38" s="360"/>
      <c r="F38" s="360"/>
      <c r="G38" s="360"/>
      <c r="H38" s="360"/>
      <c r="I38" s="360"/>
      <c r="J38" s="86"/>
      <c r="K38" s="360"/>
      <c r="L38" s="360"/>
      <c r="M38" s="360"/>
      <c r="N38" s="360"/>
      <c r="O38" s="360"/>
      <c r="P38" s="360"/>
      <c r="Q38" s="360"/>
      <c r="R38" s="360"/>
      <c r="S38" s="86"/>
      <c r="T38" s="361"/>
      <c r="U38" s="361"/>
      <c r="V38" s="361"/>
      <c r="W38" s="361"/>
      <c r="X38" s="361"/>
      <c r="Y38" s="361"/>
      <c r="Z38" s="361"/>
      <c r="AA38" s="361"/>
      <c r="AB38" s="86"/>
      <c r="AC38" s="361"/>
      <c r="AD38" s="361"/>
      <c r="AE38" s="361"/>
      <c r="AF38" s="361"/>
      <c r="AG38" s="361"/>
      <c r="AH38" s="361"/>
      <c r="AI38" s="361"/>
      <c r="AJ38" s="361"/>
      <c r="AK38" s="88"/>
    </row>
    <row r="39" spans="1:37" s="94" customFormat="1" ht="10.5" customHeight="1">
      <c r="A39" s="106"/>
      <c r="B39" s="268" t="s">
        <v>125</v>
      </c>
      <c r="C39" s="268"/>
      <c r="D39" s="268"/>
      <c r="E39" s="268"/>
      <c r="F39" s="268"/>
      <c r="G39" s="268"/>
      <c r="H39" s="268"/>
      <c r="I39" s="268"/>
      <c r="J39" s="107"/>
      <c r="K39" s="268" t="s">
        <v>126</v>
      </c>
      <c r="L39" s="268"/>
      <c r="M39" s="268"/>
      <c r="N39" s="268"/>
      <c r="O39" s="268"/>
      <c r="P39" s="268"/>
      <c r="Q39" s="268"/>
      <c r="R39" s="268"/>
      <c r="S39" s="107"/>
      <c r="T39" s="268" t="s">
        <v>127</v>
      </c>
      <c r="U39" s="268"/>
      <c r="V39" s="268"/>
      <c r="W39" s="268"/>
      <c r="X39" s="268"/>
      <c r="Y39" s="268"/>
      <c r="Z39" s="268"/>
      <c r="AA39" s="268"/>
      <c r="AB39" s="107"/>
      <c r="AC39" s="268" t="s">
        <v>128</v>
      </c>
      <c r="AD39" s="268"/>
      <c r="AE39" s="268"/>
      <c r="AF39" s="268"/>
      <c r="AG39" s="268"/>
      <c r="AH39" s="268"/>
      <c r="AI39" s="268"/>
      <c r="AJ39" s="268"/>
      <c r="AK39" s="117"/>
    </row>
    <row r="40" spans="1:37" s="73" customFormat="1" ht="10.5" customHeight="1" thickBot="1">
      <c r="A40" s="118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20"/>
    </row>
    <row r="41" spans="1:37" s="79" customFormat="1" ht="18" customHeight="1">
      <c r="A41" s="326" t="s">
        <v>106</v>
      </c>
      <c r="B41" s="327"/>
      <c r="C41" s="327"/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327"/>
      <c r="W41" s="327"/>
      <c r="X41" s="327"/>
      <c r="Y41" s="327"/>
      <c r="Z41" s="327"/>
      <c r="AA41" s="327"/>
      <c r="AB41" s="327"/>
      <c r="AC41" s="327"/>
      <c r="AD41" s="327"/>
      <c r="AE41" s="327"/>
      <c r="AF41" s="327"/>
      <c r="AG41" s="327"/>
      <c r="AH41" s="327"/>
      <c r="AI41" s="327"/>
      <c r="AJ41" s="327"/>
      <c r="AK41" s="328"/>
    </row>
    <row r="42" spans="1:37" s="73" customFormat="1" ht="10.5" customHeight="1" thickBot="1">
      <c r="A42" s="81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3"/>
    </row>
    <row r="43" spans="1:37" s="73" customFormat="1" ht="15" customHeight="1" thickBot="1">
      <c r="A43" s="121"/>
      <c r="B43" s="366" t="s">
        <v>129</v>
      </c>
      <c r="C43" s="366"/>
      <c r="D43" s="366"/>
      <c r="E43" s="366"/>
      <c r="F43" s="366"/>
      <c r="G43" s="366"/>
      <c r="I43" s="367">
        <v>5.4</v>
      </c>
      <c r="J43" s="368"/>
      <c r="K43" s="369"/>
      <c r="L43" s="86"/>
      <c r="M43" s="86"/>
      <c r="N43" s="370" t="s">
        <v>130</v>
      </c>
      <c r="O43" s="371"/>
      <c r="P43" s="370" t="s">
        <v>131</v>
      </c>
      <c r="Q43" s="371"/>
      <c r="R43" s="370" t="s">
        <v>132</v>
      </c>
      <c r="S43" s="371"/>
      <c r="T43" s="370" t="s">
        <v>133</v>
      </c>
      <c r="U43" s="371"/>
      <c r="V43" s="370" t="s">
        <v>134</v>
      </c>
      <c r="W43" s="371"/>
      <c r="X43" s="370" t="s">
        <v>135</v>
      </c>
      <c r="Y43" s="371"/>
      <c r="Z43" s="370" t="s">
        <v>136</v>
      </c>
      <c r="AA43" s="371"/>
      <c r="AB43" s="86"/>
      <c r="AC43" s="122" t="s">
        <v>137</v>
      </c>
      <c r="AD43" s="123"/>
      <c r="AE43" s="123"/>
      <c r="AF43" s="123"/>
      <c r="AG43" s="123"/>
      <c r="AH43" s="123"/>
      <c r="AI43" s="123"/>
      <c r="AJ43" s="124"/>
      <c r="AK43" s="88"/>
    </row>
    <row r="44" spans="1:37" s="73" customFormat="1" ht="15" customHeight="1" thickBot="1">
      <c r="A44" s="121"/>
      <c r="B44" s="125"/>
      <c r="C44" s="125"/>
      <c r="D44" s="125"/>
      <c r="E44" s="125"/>
      <c r="F44" s="125"/>
      <c r="G44" s="125"/>
      <c r="H44" s="126"/>
      <c r="I44" s="126"/>
      <c r="J44" s="126"/>
      <c r="K44" s="86"/>
      <c r="L44" s="86"/>
      <c r="M44" s="86"/>
      <c r="N44" s="372"/>
      <c r="O44" s="373"/>
      <c r="P44" s="372"/>
      <c r="Q44" s="373"/>
      <c r="R44" s="372"/>
      <c r="S44" s="373"/>
      <c r="T44" s="372"/>
      <c r="U44" s="373"/>
      <c r="V44" s="372"/>
      <c r="W44" s="373"/>
      <c r="X44" s="372"/>
      <c r="Y44" s="373"/>
      <c r="Z44" s="372"/>
      <c r="AA44" s="373"/>
      <c r="AB44" s="86"/>
      <c r="AC44" s="86"/>
      <c r="AD44" s="86"/>
      <c r="AE44" s="86"/>
      <c r="AF44" s="86"/>
      <c r="AG44" s="86"/>
      <c r="AH44" s="86"/>
      <c r="AI44" s="86"/>
      <c r="AJ44" s="86"/>
      <c r="AK44" s="88"/>
    </row>
    <row r="45" spans="1:37" s="73" customFormat="1" ht="15" customHeight="1" thickBot="1">
      <c r="A45" s="121"/>
      <c r="B45" s="366" t="s">
        <v>138</v>
      </c>
      <c r="C45" s="366"/>
      <c r="D45" s="366"/>
      <c r="E45" s="366"/>
      <c r="F45" s="366"/>
      <c r="G45" s="366"/>
      <c r="I45" s="367">
        <v>35.9</v>
      </c>
      <c r="J45" s="368"/>
      <c r="K45" s="369"/>
      <c r="L45" s="86"/>
      <c r="M45" s="86"/>
      <c r="N45" s="372"/>
      <c r="O45" s="373"/>
      <c r="P45" s="372"/>
      <c r="Q45" s="373"/>
      <c r="R45" s="372"/>
      <c r="S45" s="373"/>
      <c r="T45" s="372"/>
      <c r="U45" s="373"/>
      <c r="V45" s="372"/>
      <c r="W45" s="373"/>
      <c r="X45" s="372"/>
      <c r="Y45" s="373"/>
      <c r="Z45" s="372"/>
      <c r="AA45" s="373"/>
      <c r="AB45" s="86"/>
      <c r="AC45" s="86" t="s">
        <v>139</v>
      </c>
      <c r="AD45" s="86"/>
      <c r="AE45" s="86"/>
      <c r="AF45" s="86"/>
      <c r="AG45" s="86"/>
      <c r="AH45" s="86"/>
      <c r="AI45" s="376">
        <f>IF(I43="","",I43/100*I45)</f>
        <v>1.9386000000000001</v>
      </c>
      <c r="AJ45" s="376"/>
      <c r="AK45" s="88"/>
    </row>
    <row r="46" spans="1:37" s="73" customFormat="1" ht="15" customHeight="1">
      <c r="A46" s="121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374"/>
      <c r="O46" s="375"/>
      <c r="P46" s="374"/>
      <c r="Q46" s="375"/>
      <c r="R46" s="374"/>
      <c r="S46" s="375"/>
      <c r="T46" s="374"/>
      <c r="U46" s="375"/>
      <c r="V46" s="374"/>
      <c r="W46" s="375"/>
      <c r="X46" s="374"/>
      <c r="Y46" s="375"/>
      <c r="Z46" s="374"/>
      <c r="AA46" s="375"/>
      <c r="AB46" s="127"/>
      <c r="AC46" s="127"/>
      <c r="AD46" s="86"/>
      <c r="AE46" s="86"/>
      <c r="AF46" s="86"/>
      <c r="AG46" s="86"/>
      <c r="AH46" s="86"/>
      <c r="AI46" s="86"/>
      <c r="AJ46" s="86"/>
      <c r="AK46" s="88"/>
    </row>
    <row r="47" spans="1:37" s="73" customFormat="1" ht="15" customHeight="1">
      <c r="A47" s="128"/>
      <c r="B47" s="377" t="s">
        <v>140</v>
      </c>
      <c r="C47" s="378"/>
      <c r="D47" s="379"/>
      <c r="E47" s="341">
        <v>2</v>
      </c>
      <c r="F47" s="342"/>
      <c r="G47" s="342"/>
      <c r="H47" s="342"/>
      <c r="I47" s="342"/>
      <c r="J47" s="342"/>
      <c r="K47" s="342"/>
      <c r="L47" s="342"/>
      <c r="M47" s="343"/>
      <c r="N47" s="341">
        <v>3</v>
      </c>
      <c r="O47" s="342"/>
      <c r="P47" s="341">
        <v>4</v>
      </c>
      <c r="Q47" s="343"/>
      <c r="R47" s="341">
        <v>5</v>
      </c>
      <c r="S47" s="343"/>
      <c r="T47" s="341">
        <v>6</v>
      </c>
      <c r="U47" s="343"/>
      <c r="V47" s="341">
        <v>7</v>
      </c>
      <c r="W47" s="343"/>
      <c r="X47" s="341">
        <v>8</v>
      </c>
      <c r="Y47" s="343"/>
      <c r="Z47" s="341">
        <v>9</v>
      </c>
      <c r="AA47" s="343"/>
      <c r="AB47" s="129"/>
      <c r="AC47" s="129" t="s">
        <v>141</v>
      </c>
      <c r="AD47" s="86"/>
      <c r="AE47" s="86"/>
      <c r="AF47" s="86"/>
      <c r="AG47" s="86"/>
      <c r="AH47" s="86"/>
      <c r="AI47" s="382">
        <v>3.7</v>
      </c>
      <c r="AJ47" s="382"/>
      <c r="AK47" s="88"/>
    </row>
    <row r="48" spans="1:37" s="73" customFormat="1" ht="15" customHeight="1" thickBot="1">
      <c r="A48" s="128"/>
      <c r="B48" s="297"/>
      <c r="C48" s="298"/>
      <c r="D48" s="299"/>
      <c r="E48" s="383"/>
      <c r="F48" s="384"/>
      <c r="G48" s="302"/>
      <c r="H48" s="302"/>
      <c r="I48" s="302"/>
      <c r="J48" s="302"/>
      <c r="K48" s="302"/>
      <c r="L48" s="302"/>
      <c r="M48" s="303"/>
      <c r="N48" s="304"/>
      <c r="O48" s="280"/>
      <c r="P48" s="279" t="str">
        <f>IF(R48="","",$AI$49)</f>
        <v/>
      </c>
      <c r="Q48" s="280"/>
      <c r="R48" s="279"/>
      <c r="S48" s="280"/>
      <c r="T48" s="279"/>
      <c r="U48" s="280"/>
      <c r="V48" s="279"/>
      <c r="W48" s="280"/>
      <c r="X48" s="279" t="str">
        <f>IF(P48="",IF((T48+V48)&lt;=0,"",(T48+V48)),IF((P48*R48+T48+AJ36)&lt;=0,"",(P48*R48+T48+AJ36)))</f>
        <v/>
      </c>
      <c r="Y48" s="280"/>
      <c r="Z48" s="283" t="str">
        <f>X48</f>
        <v/>
      </c>
      <c r="AA48" s="284"/>
      <c r="AB48" s="130"/>
      <c r="AC48" s="131"/>
      <c r="AD48" s="86"/>
      <c r="AE48" s="86"/>
      <c r="AF48" s="86"/>
      <c r="AG48" s="86"/>
      <c r="AH48" s="86"/>
      <c r="AI48" s="86"/>
      <c r="AJ48" s="86"/>
      <c r="AK48" s="88"/>
    </row>
    <row r="49" spans="1:45" s="73" customFormat="1" ht="15" customHeight="1" thickBot="1">
      <c r="A49" s="128"/>
      <c r="B49" s="287"/>
      <c r="C49" s="288"/>
      <c r="D49" s="289"/>
      <c r="E49" s="290"/>
      <c r="F49" s="291"/>
      <c r="G49" s="292"/>
      <c r="H49" s="292"/>
      <c r="I49" s="292"/>
      <c r="J49" s="292"/>
      <c r="K49" s="292"/>
      <c r="L49" s="292"/>
      <c r="M49" s="293"/>
      <c r="N49" s="305"/>
      <c r="O49" s="282"/>
      <c r="P49" s="281"/>
      <c r="Q49" s="282"/>
      <c r="R49" s="281"/>
      <c r="S49" s="282"/>
      <c r="T49" s="281"/>
      <c r="U49" s="282"/>
      <c r="V49" s="281"/>
      <c r="W49" s="282"/>
      <c r="X49" s="281"/>
      <c r="Y49" s="282"/>
      <c r="Z49" s="285"/>
      <c r="AA49" s="286"/>
      <c r="AB49" s="129"/>
      <c r="AC49" s="131" t="s">
        <v>144</v>
      </c>
      <c r="AD49" s="86"/>
      <c r="AE49" s="86"/>
      <c r="AF49" s="86"/>
      <c r="AG49" s="86"/>
      <c r="AH49" s="86"/>
      <c r="AI49" s="380">
        <f>IF(AI45="","",AI47+AI45)</f>
        <v>5.6386000000000003</v>
      </c>
      <c r="AJ49" s="381"/>
      <c r="AK49" s="88"/>
    </row>
    <row r="50" spans="1:45" s="73" customFormat="1" ht="15" customHeight="1">
      <c r="A50" s="128"/>
      <c r="B50" s="297"/>
      <c r="C50" s="298"/>
      <c r="D50" s="299"/>
      <c r="E50" s="300"/>
      <c r="F50" s="301"/>
      <c r="G50" s="302"/>
      <c r="H50" s="302"/>
      <c r="I50" s="302"/>
      <c r="J50" s="302"/>
      <c r="K50" s="302"/>
      <c r="L50" s="302"/>
      <c r="M50" s="303"/>
      <c r="N50" s="304"/>
      <c r="O50" s="280"/>
      <c r="P50" s="279" t="str">
        <f>IF(R50="","",$AI$49)</f>
        <v/>
      </c>
      <c r="Q50" s="280"/>
      <c r="R50" s="279"/>
      <c r="S50" s="280"/>
      <c r="T50" s="279"/>
      <c r="U50" s="280"/>
      <c r="V50" s="279"/>
      <c r="W50" s="280"/>
      <c r="X50" s="279" t="str">
        <f>IF(P50="",IF((T50+V50)&lt;=0,"",(T50+V50)),IF((P50*R50+T50+AJ38)&lt;=0,"",(P50*R50+T50+AJ38)))</f>
        <v/>
      </c>
      <c r="Y50" s="280"/>
      <c r="Z50" s="283" t="str">
        <f>X50</f>
        <v/>
      </c>
      <c r="AA50" s="284"/>
      <c r="AB50" s="130"/>
      <c r="AC50" s="132" t="s">
        <v>145</v>
      </c>
      <c r="AD50" s="86"/>
      <c r="AE50" s="86"/>
      <c r="AF50" s="86"/>
      <c r="AG50" s="86"/>
      <c r="AH50" s="86"/>
      <c r="AI50" s="86"/>
      <c r="AJ50" s="86"/>
      <c r="AK50" s="88"/>
    </row>
    <row r="51" spans="1:45" s="73" customFormat="1" ht="15" customHeight="1">
      <c r="A51" s="128"/>
      <c r="B51" s="287"/>
      <c r="C51" s="288"/>
      <c r="D51" s="289"/>
      <c r="E51" s="290"/>
      <c r="F51" s="291"/>
      <c r="G51" s="292"/>
      <c r="H51" s="292"/>
      <c r="I51" s="292"/>
      <c r="J51" s="292"/>
      <c r="K51" s="292"/>
      <c r="L51" s="292"/>
      <c r="M51" s="293"/>
      <c r="N51" s="305"/>
      <c r="O51" s="282"/>
      <c r="P51" s="281"/>
      <c r="Q51" s="282"/>
      <c r="R51" s="281"/>
      <c r="S51" s="282"/>
      <c r="T51" s="281"/>
      <c r="U51" s="282"/>
      <c r="V51" s="281"/>
      <c r="W51" s="282"/>
      <c r="X51" s="281"/>
      <c r="Y51" s="282"/>
      <c r="Z51" s="285"/>
      <c r="AA51" s="286"/>
      <c r="AB51" s="129"/>
      <c r="AC51" s="131"/>
      <c r="AD51" s="86"/>
      <c r="AE51" s="86"/>
      <c r="AF51" s="86"/>
      <c r="AG51" s="86"/>
      <c r="AH51" s="86"/>
      <c r="AI51" s="86"/>
      <c r="AJ51" s="86"/>
      <c r="AK51" s="88"/>
    </row>
    <row r="52" spans="1:45" s="73" customFormat="1" ht="15" customHeight="1">
      <c r="A52" s="128"/>
      <c r="B52" s="297"/>
      <c r="C52" s="298"/>
      <c r="D52" s="299"/>
      <c r="E52" s="300"/>
      <c r="F52" s="301"/>
      <c r="G52" s="302"/>
      <c r="H52" s="302"/>
      <c r="I52" s="302"/>
      <c r="J52" s="302"/>
      <c r="K52" s="302"/>
      <c r="L52" s="302"/>
      <c r="M52" s="303"/>
      <c r="N52" s="304"/>
      <c r="O52" s="280"/>
      <c r="P52" s="279"/>
      <c r="Q52" s="280"/>
      <c r="R52" s="279"/>
      <c r="S52" s="280"/>
      <c r="T52" s="279"/>
      <c r="U52" s="280"/>
      <c r="V52" s="279"/>
      <c r="W52" s="280"/>
      <c r="X52" s="279"/>
      <c r="Y52" s="280"/>
      <c r="Z52" s="283"/>
      <c r="AA52" s="284"/>
      <c r="AB52" s="130"/>
      <c r="AC52" s="131"/>
      <c r="AD52" s="86"/>
      <c r="AE52" s="86"/>
      <c r="AF52" s="86"/>
      <c r="AG52" s="86"/>
      <c r="AH52" s="86"/>
      <c r="AI52" s="86"/>
      <c r="AJ52" s="86"/>
      <c r="AK52" s="88"/>
    </row>
    <row r="53" spans="1:45" s="73" customFormat="1" ht="15" customHeight="1">
      <c r="A53" s="128"/>
      <c r="B53" s="287"/>
      <c r="C53" s="288"/>
      <c r="D53" s="289"/>
      <c r="E53" s="290"/>
      <c r="F53" s="291"/>
      <c r="G53" s="292"/>
      <c r="H53" s="292"/>
      <c r="I53" s="292"/>
      <c r="J53" s="292"/>
      <c r="K53" s="292"/>
      <c r="L53" s="292"/>
      <c r="M53" s="293"/>
      <c r="N53" s="305"/>
      <c r="O53" s="282"/>
      <c r="P53" s="281"/>
      <c r="Q53" s="282"/>
      <c r="R53" s="281"/>
      <c r="S53" s="282"/>
      <c r="T53" s="281"/>
      <c r="U53" s="282"/>
      <c r="V53" s="281"/>
      <c r="W53" s="282"/>
      <c r="X53" s="281"/>
      <c r="Y53" s="282"/>
      <c r="Z53" s="285"/>
      <c r="AA53" s="286"/>
      <c r="AB53" s="129"/>
      <c r="AC53" s="131"/>
      <c r="AD53" s="86"/>
      <c r="AE53" s="86"/>
      <c r="AF53" s="86"/>
      <c r="AG53" s="86"/>
      <c r="AH53" s="86"/>
      <c r="AI53" s="86"/>
      <c r="AJ53" s="86"/>
      <c r="AK53" s="88"/>
    </row>
    <row r="54" spans="1:45" s="73" customFormat="1" ht="15" customHeight="1">
      <c r="A54" s="128"/>
      <c r="B54" s="297"/>
      <c r="C54" s="298"/>
      <c r="D54" s="299"/>
      <c r="E54" s="300"/>
      <c r="F54" s="301"/>
      <c r="G54" s="302"/>
      <c r="H54" s="302"/>
      <c r="I54" s="302"/>
      <c r="J54" s="302"/>
      <c r="K54" s="302"/>
      <c r="L54" s="302"/>
      <c r="M54" s="303"/>
      <c r="N54" s="304"/>
      <c r="O54" s="280"/>
      <c r="P54" s="279"/>
      <c r="Q54" s="280"/>
      <c r="R54" s="279"/>
      <c r="S54" s="280"/>
      <c r="T54" s="279"/>
      <c r="U54" s="280"/>
      <c r="V54" s="279"/>
      <c r="W54" s="280"/>
      <c r="X54" s="279"/>
      <c r="Y54" s="280"/>
      <c r="Z54" s="283"/>
      <c r="AA54" s="284"/>
      <c r="AB54" s="130"/>
      <c r="AC54" s="131"/>
      <c r="AD54" s="86"/>
      <c r="AE54" s="86"/>
      <c r="AF54" s="86"/>
      <c r="AG54" s="86"/>
      <c r="AH54" s="86"/>
      <c r="AI54" s="86"/>
      <c r="AJ54" s="86"/>
      <c r="AK54" s="88"/>
    </row>
    <row r="55" spans="1:45" s="73" customFormat="1" ht="15" customHeight="1">
      <c r="A55" s="128"/>
      <c r="B55" s="287"/>
      <c r="C55" s="288"/>
      <c r="D55" s="289"/>
      <c r="E55" s="290"/>
      <c r="F55" s="291"/>
      <c r="G55" s="292"/>
      <c r="H55" s="292"/>
      <c r="I55" s="292"/>
      <c r="J55" s="292"/>
      <c r="K55" s="292"/>
      <c r="L55" s="292"/>
      <c r="M55" s="293"/>
      <c r="N55" s="305"/>
      <c r="O55" s="282"/>
      <c r="P55" s="281"/>
      <c r="Q55" s="282"/>
      <c r="R55" s="281"/>
      <c r="S55" s="282"/>
      <c r="T55" s="281"/>
      <c r="U55" s="282"/>
      <c r="V55" s="281"/>
      <c r="W55" s="282"/>
      <c r="X55" s="281"/>
      <c r="Y55" s="282"/>
      <c r="Z55" s="285"/>
      <c r="AA55" s="286"/>
      <c r="AB55" s="129"/>
      <c r="AC55" s="131"/>
      <c r="AD55" s="86"/>
      <c r="AE55" s="86"/>
      <c r="AF55" s="86"/>
      <c r="AG55" s="86"/>
      <c r="AH55" s="86"/>
      <c r="AI55" s="86"/>
      <c r="AJ55" s="86"/>
      <c r="AK55" s="88"/>
    </row>
    <row r="56" spans="1:45" s="73" customFormat="1" ht="15" customHeight="1">
      <c r="A56" s="128"/>
      <c r="B56" s="297"/>
      <c r="C56" s="298"/>
      <c r="D56" s="299"/>
      <c r="E56" s="300"/>
      <c r="F56" s="301"/>
      <c r="G56" s="302"/>
      <c r="H56" s="302"/>
      <c r="I56" s="302"/>
      <c r="J56" s="302"/>
      <c r="K56" s="302"/>
      <c r="L56" s="302"/>
      <c r="M56" s="303"/>
      <c r="N56" s="304"/>
      <c r="O56" s="280"/>
      <c r="P56" s="279"/>
      <c r="Q56" s="280"/>
      <c r="R56" s="279"/>
      <c r="S56" s="280"/>
      <c r="T56" s="279"/>
      <c r="U56" s="280"/>
      <c r="V56" s="279"/>
      <c r="W56" s="280"/>
      <c r="X56" s="279"/>
      <c r="Y56" s="280"/>
      <c r="Z56" s="283"/>
      <c r="AA56" s="284"/>
      <c r="AB56" s="130"/>
      <c r="AC56" s="131"/>
      <c r="AD56" s="86"/>
      <c r="AE56" s="86"/>
      <c r="AF56" s="86"/>
      <c r="AG56" s="86"/>
      <c r="AH56" s="86"/>
      <c r="AI56" s="86"/>
      <c r="AJ56" s="86"/>
      <c r="AK56" s="88"/>
    </row>
    <row r="57" spans="1:45" s="73" customFormat="1" ht="15" customHeight="1">
      <c r="A57" s="128"/>
      <c r="B57" s="287"/>
      <c r="C57" s="288"/>
      <c r="D57" s="289"/>
      <c r="E57" s="290"/>
      <c r="F57" s="291"/>
      <c r="G57" s="292"/>
      <c r="H57" s="292"/>
      <c r="I57" s="292"/>
      <c r="J57" s="292"/>
      <c r="K57" s="292"/>
      <c r="L57" s="292"/>
      <c r="M57" s="293"/>
      <c r="N57" s="305"/>
      <c r="O57" s="282"/>
      <c r="P57" s="281"/>
      <c r="Q57" s="282"/>
      <c r="R57" s="281"/>
      <c r="S57" s="282"/>
      <c r="T57" s="281"/>
      <c r="U57" s="282"/>
      <c r="V57" s="281"/>
      <c r="W57" s="282"/>
      <c r="X57" s="281"/>
      <c r="Y57" s="282"/>
      <c r="Z57" s="285"/>
      <c r="AA57" s="286"/>
      <c r="AB57" s="129"/>
      <c r="AC57" s="86"/>
      <c r="AD57" s="86"/>
      <c r="AE57" s="86"/>
      <c r="AF57" s="86"/>
      <c r="AG57" s="86"/>
      <c r="AH57" s="86"/>
      <c r="AI57" s="86"/>
      <c r="AJ57" s="86"/>
      <c r="AK57" s="88"/>
      <c r="AL57" s="133"/>
      <c r="AM57" s="86"/>
      <c r="AO57" s="134"/>
      <c r="AP57" s="86"/>
      <c r="AQ57" s="86"/>
      <c r="AR57" s="86"/>
      <c r="AS57" s="86"/>
    </row>
    <row r="58" spans="1:45" s="73" customFormat="1" ht="15" customHeight="1">
      <c r="A58" s="128"/>
      <c r="B58" s="297"/>
      <c r="C58" s="298"/>
      <c r="D58" s="299"/>
      <c r="E58" s="300"/>
      <c r="F58" s="301"/>
      <c r="G58" s="302"/>
      <c r="H58" s="302"/>
      <c r="I58" s="302"/>
      <c r="J58" s="302"/>
      <c r="K58" s="302"/>
      <c r="L58" s="302"/>
      <c r="M58" s="303"/>
      <c r="N58" s="304"/>
      <c r="O58" s="280"/>
      <c r="P58" s="279"/>
      <c r="Q58" s="280"/>
      <c r="R58" s="279"/>
      <c r="S58" s="280"/>
      <c r="T58" s="279"/>
      <c r="U58" s="280"/>
      <c r="V58" s="279"/>
      <c r="W58" s="280"/>
      <c r="X58" s="279"/>
      <c r="Y58" s="280"/>
      <c r="Z58" s="283"/>
      <c r="AA58" s="284"/>
      <c r="AB58" s="130"/>
      <c r="AC58" s="131"/>
      <c r="AD58" s="86"/>
      <c r="AE58" s="86"/>
      <c r="AF58" s="86"/>
      <c r="AG58" s="86"/>
      <c r="AH58" s="86"/>
      <c r="AI58" s="86"/>
      <c r="AJ58" s="86"/>
      <c r="AK58" s="88"/>
    </row>
    <row r="59" spans="1:45" s="73" customFormat="1" ht="15" customHeight="1">
      <c r="A59" s="128"/>
      <c r="B59" s="287"/>
      <c r="C59" s="288"/>
      <c r="D59" s="289"/>
      <c r="E59" s="290"/>
      <c r="F59" s="291"/>
      <c r="G59" s="292"/>
      <c r="H59" s="292"/>
      <c r="I59" s="292"/>
      <c r="J59" s="292"/>
      <c r="K59" s="292"/>
      <c r="L59" s="292"/>
      <c r="M59" s="293"/>
      <c r="N59" s="305"/>
      <c r="O59" s="282"/>
      <c r="P59" s="281"/>
      <c r="Q59" s="282"/>
      <c r="R59" s="281"/>
      <c r="S59" s="282"/>
      <c r="T59" s="281"/>
      <c r="U59" s="282"/>
      <c r="V59" s="281"/>
      <c r="W59" s="282"/>
      <c r="X59" s="281"/>
      <c r="Y59" s="282"/>
      <c r="Z59" s="285"/>
      <c r="AA59" s="286"/>
      <c r="AB59" s="86"/>
      <c r="AC59" s="135"/>
      <c r="AD59" s="135"/>
      <c r="AE59" s="135"/>
      <c r="AF59" s="135"/>
      <c r="AG59" s="135"/>
      <c r="AH59" s="135"/>
      <c r="AI59" s="135"/>
      <c r="AJ59" s="135"/>
      <c r="AK59" s="136"/>
      <c r="AL59" s="137"/>
      <c r="AM59" s="137"/>
      <c r="AN59" s="137"/>
    </row>
    <row r="60" spans="1:45" s="73" customFormat="1" ht="15" customHeight="1">
      <c r="A60" s="128"/>
      <c r="B60" s="297"/>
      <c r="C60" s="298"/>
      <c r="D60" s="299"/>
      <c r="E60" s="300"/>
      <c r="F60" s="301"/>
      <c r="G60" s="302"/>
      <c r="H60" s="302"/>
      <c r="I60" s="302"/>
      <c r="J60" s="302"/>
      <c r="K60" s="302"/>
      <c r="L60" s="302"/>
      <c r="M60" s="303"/>
      <c r="N60" s="304"/>
      <c r="O60" s="280"/>
      <c r="P60" s="279"/>
      <c r="Q60" s="280"/>
      <c r="R60" s="279"/>
      <c r="S60" s="280"/>
      <c r="T60" s="279"/>
      <c r="U60" s="280"/>
      <c r="V60" s="279"/>
      <c r="W60" s="280"/>
      <c r="X60" s="279"/>
      <c r="Y60" s="280"/>
      <c r="Z60" s="283"/>
      <c r="AA60" s="284"/>
      <c r="AB60" s="130"/>
      <c r="AC60" s="131"/>
      <c r="AD60" s="86"/>
      <c r="AE60" s="86"/>
      <c r="AF60" s="86"/>
      <c r="AG60" s="86"/>
      <c r="AH60" s="86"/>
      <c r="AI60" s="86"/>
      <c r="AJ60" s="86"/>
      <c r="AK60" s="88"/>
    </row>
    <row r="61" spans="1:45" s="73" customFormat="1" ht="15" customHeight="1">
      <c r="A61" s="128"/>
      <c r="B61" s="287"/>
      <c r="C61" s="288"/>
      <c r="D61" s="289"/>
      <c r="E61" s="290"/>
      <c r="F61" s="291"/>
      <c r="G61" s="292"/>
      <c r="H61" s="292"/>
      <c r="I61" s="292"/>
      <c r="J61" s="292"/>
      <c r="K61" s="292"/>
      <c r="L61" s="292"/>
      <c r="M61" s="293"/>
      <c r="N61" s="305"/>
      <c r="O61" s="282"/>
      <c r="P61" s="281"/>
      <c r="Q61" s="282"/>
      <c r="R61" s="281"/>
      <c r="S61" s="282"/>
      <c r="T61" s="281"/>
      <c r="U61" s="282"/>
      <c r="V61" s="281"/>
      <c r="W61" s="282"/>
      <c r="X61" s="281"/>
      <c r="Y61" s="282"/>
      <c r="Z61" s="285"/>
      <c r="AA61" s="286"/>
      <c r="AB61" s="86"/>
      <c r="AC61" s="135"/>
      <c r="AD61" s="135"/>
      <c r="AE61" s="135"/>
      <c r="AF61" s="135"/>
      <c r="AG61" s="135"/>
      <c r="AH61" s="135"/>
      <c r="AI61" s="135"/>
      <c r="AJ61" s="135"/>
      <c r="AK61" s="136"/>
      <c r="AL61" s="137"/>
      <c r="AM61" s="137"/>
      <c r="AN61" s="137"/>
    </row>
    <row r="62" spans="1:45" s="73" customFormat="1" ht="15" customHeight="1">
      <c r="A62" s="128"/>
      <c r="B62" s="297"/>
      <c r="C62" s="298"/>
      <c r="D62" s="299"/>
      <c r="E62" s="300"/>
      <c r="F62" s="301"/>
      <c r="G62" s="302"/>
      <c r="H62" s="302"/>
      <c r="I62" s="302"/>
      <c r="J62" s="302"/>
      <c r="K62" s="302"/>
      <c r="L62" s="302"/>
      <c r="M62" s="303"/>
      <c r="N62" s="304"/>
      <c r="O62" s="280"/>
      <c r="P62" s="279"/>
      <c r="Q62" s="280"/>
      <c r="R62" s="279"/>
      <c r="S62" s="280"/>
      <c r="T62" s="279"/>
      <c r="U62" s="280"/>
      <c r="V62" s="279"/>
      <c r="W62" s="280"/>
      <c r="X62" s="279"/>
      <c r="Y62" s="280"/>
      <c r="Z62" s="283"/>
      <c r="AA62" s="284"/>
      <c r="AB62" s="130"/>
      <c r="AC62" s="131"/>
      <c r="AD62" s="86"/>
      <c r="AE62" s="86"/>
      <c r="AF62" s="86"/>
      <c r="AG62" s="86"/>
      <c r="AH62" s="86"/>
      <c r="AI62" s="86"/>
      <c r="AJ62" s="86"/>
      <c r="AK62" s="88"/>
    </row>
    <row r="63" spans="1:45" s="73" customFormat="1" ht="15" customHeight="1">
      <c r="A63" s="128"/>
      <c r="B63" s="287"/>
      <c r="C63" s="288"/>
      <c r="D63" s="289"/>
      <c r="E63" s="290"/>
      <c r="F63" s="291"/>
      <c r="G63" s="292"/>
      <c r="H63" s="292"/>
      <c r="I63" s="292"/>
      <c r="J63" s="292"/>
      <c r="K63" s="292"/>
      <c r="L63" s="292"/>
      <c r="M63" s="293"/>
      <c r="N63" s="305"/>
      <c r="O63" s="282"/>
      <c r="P63" s="281"/>
      <c r="Q63" s="282"/>
      <c r="R63" s="281"/>
      <c r="S63" s="282"/>
      <c r="T63" s="281"/>
      <c r="U63" s="282"/>
      <c r="V63" s="281"/>
      <c r="W63" s="282"/>
      <c r="X63" s="281"/>
      <c r="Y63" s="282"/>
      <c r="Z63" s="285"/>
      <c r="AA63" s="286"/>
      <c r="AB63" s="86"/>
      <c r="AC63" s="135"/>
      <c r="AD63" s="135"/>
      <c r="AE63" s="135"/>
      <c r="AF63" s="135"/>
      <c r="AG63" s="135"/>
      <c r="AH63" s="135"/>
      <c r="AI63" s="135"/>
      <c r="AJ63" s="135"/>
      <c r="AK63" s="136"/>
      <c r="AL63" s="137"/>
      <c r="AM63" s="137"/>
      <c r="AN63" s="137"/>
    </row>
    <row r="64" spans="1:45" s="73" customFormat="1" ht="15" customHeight="1">
      <c r="A64" s="121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133"/>
      <c r="O64" s="86"/>
      <c r="P64" s="86"/>
      <c r="Q64" s="86"/>
      <c r="R64" s="294" t="s">
        <v>135</v>
      </c>
      <c r="S64" s="295"/>
      <c r="T64" s="295"/>
      <c r="U64" s="295"/>
      <c r="V64" s="295"/>
      <c r="W64" s="296"/>
      <c r="X64" s="274">
        <f>SUM(X48:Y63)</f>
        <v>0</v>
      </c>
      <c r="Y64" s="274"/>
      <c r="Z64" s="276">
        <f>SUM(Z48:AA63)</f>
        <v>0</v>
      </c>
      <c r="AA64" s="276"/>
      <c r="AB64" s="86"/>
      <c r="AC64" s="135"/>
      <c r="AD64" s="135"/>
      <c r="AE64" s="135"/>
      <c r="AF64" s="135"/>
      <c r="AG64" s="135"/>
      <c r="AH64" s="135"/>
      <c r="AI64" s="135"/>
      <c r="AJ64" s="135"/>
      <c r="AK64" s="136"/>
      <c r="AL64" s="137"/>
      <c r="AM64" s="137"/>
      <c r="AN64" s="137"/>
    </row>
    <row r="65" spans="1:37" s="73" customFormat="1" ht="15" customHeight="1">
      <c r="A65" s="121"/>
      <c r="B65" s="269" t="s">
        <v>146</v>
      </c>
      <c r="C65" s="269"/>
      <c r="D65" s="269"/>
      <c r="E65" s="269"/>
      <c r="F65" s="269"/>
      <c r="G65" s="269"/>
      <c r="H65" s="269"/>
      <c r="I65" s="270">
        <v>0</v>
      </c>
      <c r="J65" s="270"/>
      <c r="K65" s="86" t="s">
        <v>147</v>
      </c>
      <c r="L65" s="86"/>
      <c r="M65" s="86"/>
      <c r="N65" s="133"/>
      <c r="O65" s="86"/>
      <c r="P65" s="86"/>
      <c r="Q65" s="86"/>
      <c r="R65" s="271" t="s">
        <v>148</v>
      </c>
      <c r="S65" s="272"/>
      <c r="T65" s="272"/>
      <c r="U65" s="272"/>
      <c r="V65" s="272"/>
      <c r="W65" s="273"/>
      <c r="X65" s="274">
        <f>L34</f>
        <v>0</v>
      </c>
      <c r="Y65" s="274"/>
      <c r="Z65" s="275">
        <f>X65</f>
        <v>0</v>
      </c>
      <c r="AA65" s="275"/>
      <c r="AB65" s="86"/>
      <c r="AC65" s="86"/>
      <c r="AD65" s="86"/>
      <c r="AE65" s="86"/>
      <c r="AF65" s="86"/>
      <c r="AG65" s="86"/>
      <c r="AH65" s="86"/>
      <c r="AI65" s="86"/>
      <c r="AJ65" s="86"/>
      <c r="AK65" s="88"/>
    </row>
    <row r="66" spans="1:37" s="73" customFormat="1" ht="15" customHeight="1">
      <c r="A66" s="121"/>
      <c r="B66" s="86"/>
      <c r="C66" s="86"/>
      <c r="D66" s="86"/>
      <c r="E66" s="86"/>
      <c r="F66" s="86"/>
      <c r="G66" s="86"/>
      <c r="H66" s="86"/>
      <c r="I66" s="86"/>
      <c r="J66" s="133"/>
      <c r="K66" s="86"/>
      <c r="L66" s="86"/>
      <c r="M66" s="86"/>
      <c r="N66" s="86"/>
      <c r="O66" s="86"/>
      <c r="P66" s="86"/>
      <c r="Q66" s="86"/>
      <c r="R66" s="271" t="s">
        <v>149</v>
      </c>
      <c r="S66" s="272"/>
      <c r="T66" s="272"/>
      <c r="U66" s="272"/>
      <c r="V66" s="272"/>
      <c r="W66" s="273"/>
      <c r="X66" s="274">
        <f>X64-X65</f>
        <v>0</v>
      </c>
      <c r="Y66" s="274"/>
      <c r="Z66" s="276">
        <f>Z64-Z65</f>
        <v>0</v>
      </c>
      <c r="AA66" s="276"/>
      <c r="AB66" s="86"/>
      <c r="AC66" s="86"/>
      <c r="AD66" s="86"/>
      <c r="AE66" s="86"/>
      <c r="AF66" s="86"/>
      <c r="AG66" s="86"/>
      <c r="AH66" s="86"/>
      <c r="AI66" s="86"/>
      <c r="AJ66" s="86"/>
      <c r="AK66" s="88"/>
    </row>
    <row r="67" spans="1:37" s="73" customFormat="1" ht="6" customHeight="1">
      <c r="A67" s="89"/>
      <c r="B67" s="86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130"/>
      <c r="S67" s="130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138"/>
      <c r="AE67" s="139"/>
      <c r="AF67" s="138"/>
      <c r="AG67" s="138"/>
      <c r="AH67" s="138"/>
      <c r="AI67" s="138"/>
      <c r="AJ67" s="140"/>
      <c r="AK67" s="141"/>
    </row>
    <row r="68" spans="1:37" s="73" customFormat="1" ht="20.100000000000001" customHeight="1">
      <c r="A68" s="121"/>
      <c r="B68" s="277" t="s">
        <v>150</v>
      </c>
      <c r="C68" s="277"/>
      <c r="D68" s="277"/>
      <c r="E68" s="277"/>
      <c r="F68" s="277"/>
      <c r="G68" s="277"/>
      <c r="H68" s="277"/>
      <c r="I68" s="277"/>
      <c r="J68" s="277"/>
      <c r="K68" s="277"/>
      <c r="L68" s="277"/>
      <c r="M68" s="277"/>
      <c r="N68" s="277"/>
      <c r="O68" s="277"/>
      <c r="P68" s="277"/>
      <c r="Q68" s="277"/>
      <c r="R68" s="277"/>
      <c r="S68" s="277"/>
      <c r="T68" s="277"/>
      <c r="U68" s="86"/>
      <c r="V68" s="278"/>
      <c r="W68" s="278"/>
      <c r="X68" s="278"/>
      <c r="Y68" s="278"/>
      <c r="Z68" s="278"/>
      <c r="AA68" s="278"/>
      <c r="AB68" s="278"/>
      <c r="AC68" s="278"/>
      <c r="AD68" s="278"/>
      <c r="AE68" s="278"/>
      <c r="AF68" s="278"/>
      <c r="AG68" s="278"/>
      <c r="AH68" s="278"/>
      <c r="AI68" s="278"/>
      <c r="AJ68" s="278"/>
      <c r="AK68" s="88"/>
    </row>
    <row r="69" spans="1:37" s="94" customFormat="1" ht="10.5" customHeight="1">
      <c r="A69" s="142"/>
      <c r="B69" s="107"/>
      <c r="C69" s="107"/>
      <c r="D69" s="107"/>
      <c r="E69" s="107"/>
      <c r="F69" s="107"/>
      <c r="G69" s="107"/>
      <c r="H69" s="107"/>
      <c r="I69" s="107"/>
      <c r="J69" s="143"/>
      <c r="K69" s="107"/>
      <c r="L69" s="107"/>
      <c r="M69" s="144"/>
      <c r="N69" s="107"/>
      <c r="O69" s="107"/>
      <c r="P69" s="107"/>
      <c r="Q69" s="107"/>
      <c r="R69" s="145"/>
      <c r="S69" s="145"/>
      <c r="T69" s="107"/>
      <c r="U69" s="107"/>
      <c r="V69" s="268" t="s">
        <v>125</v>
      </c>
      <c r="W69" s="268"/>
      <c r="X69" s="268"/>
      <c r="Y69" s="268"/>
      <c r="Z69" s="268"/>
      <c r="AA69" s="268"/>
      <c r="AB69" s="268"/>
      <c r="AC69" s="268"/>
      <c r="AD69" s="268"/>
      <c r="AE69" s="268"/>
      <c r="AF69" s="268"/>
      <c r="AG69" s="268"/>
      <c r="AH69" s="268"/>
      <c r="AI69" s="268"/>
      <c r="AJ69" s="268"/>
      <c r="AK69" s="117"/>
    </row>
    <row r="70" spans="1:37" s="73" customFormat="1" ht="6" customHeight="1" thickBot="1">
      <c r="A70" s="146"/>
      <c r="B70" s="119"/>
      <c r="C70" s="119"/>
      <c r="D70" s="119"/>
      <c r="E70" s="119"/>
      <c r="F70" s="119"/>
      <c r="G70" s="119"/>
      <c r="H70" s="119"/>
      <c r="I70" s="119"/>
      <c r="J70" s="147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20"/>
    </row>
    <row r="71" spans="1:37" s="73" customFormat="1" ht="15" customHeight="1">
      <c r="A71" s="148"/>
      <c r="B71" s="86"/>
      <c r="C71" s="86"/>
      <c r="D71" s="86"/>
      <c r="E71" s="86"/>
      <c r="F71" s="86"/>
      <c r="G71" s="86"/>
      <c r="H71" s="86"/>
      <c r="I71" s="86"/>
      <c r="J71" s="133"/>
      <c r="K71" s="86"/>
      <c r="L71" s="138"/>
      <c r="M71" s="139"/>
      <c r="N71" s="138"/>
      <c r="O71" s="138"/>
      <c r="P71" s="138"/>
      <c r="Q71" s="138"/>
      <c r="R71" s="140"/>
      <c r="S71" s="140"/>
    </row>
  </sheetData>
  <mergeCells count="224">
    <mergeCell ref="Z60:AA61"/>
    <mergeCell ref="B60:D60"/>
    <mergeCell ref="E60:F60"/>
    <mergeCell ref="G60:M60"/>
    <mergeCell ref="N60:O61"/>
    <mergeCell ref="P60:Q61"/>
    <mergeCell ref="R60:S61"/>
    <mergeCell ref="T60:U61"/>
    <mergeCell ref="V60:W61"/>
    <mergeCell ref="X60:Y61"/>
    <mergeCell ref="T58:U59"/>
    <mergeCell ref="V58:W59"/>
    <mergeCell ref="X58:Y59"/>
    <mergeCell ref="Z56:AA57"/>
    <mergeCell ref="B57:D57"/>
    <mergeCell ref="E57:F57"/>
    <mergeCell ref="G57:M57"/>
    <mergeCell ref="B56:D56"/>
    <mergeCell ref="E56:F56"/>
    <mergeCell ref="G56:M56"/>
    <mergeCell ref="N56:O57"/>
    <mergeCell ref="P56:Q57"/>
    <mergeCell ref="R56:S57"/>
    <mergeCell ref="Z58:AA59"/>
    <mergeCell ref="B59:D59"/>
    <mergeCell ref="E59:F59"/>
    <mergeCell ref="G59:M59"/>
    <mergeCell ref="B58:D58"/>
    <mergeCell ref="E58:F58"/>
    <mergeCell ref="G58:M58"/>
    <mergeCell ref="N58:O59"/>
    <mergeCell ref="P58:Q59"/>
    <mergeCell ref="R58:S59"/>
    <mergeCell ref="B54:D54"/>
    <mergeCell ref="E54:F54"/>
    <mergeCell ref="G54:M54"/>
    <mergeCell ref="N54:O55"/>
    <mergeCell ref="P54:Q55"/>
    <mergeCell ref="R54:S55"/>
    <mergeCell ref="T56:U57"/>
    <mergeCell ref="V56:W57"/>
    <mergeCell ref="X56:Y57"/>
    <mergeCell ref="Z48:AA49"/>
    <mergeCell ref="B49:D49"/>
    <mergeCell ref="E49:F49"/>
    <mergeCell ref="G49:M49"/>
    <mergeCell ref="T52:U53"/>
    <mergeCell ref="V52:W53"/>
    <mergeCell ref="X52:Y53"/>
    <mergeCell ref="T54:U55"/>
    <mergeCell ref="V54:W55"/>
    <mergeCell ref="X54:Y55"/>
    <mergeCell ref="Z52:AA53"/>
    <mergeCell ref="B53:D53"/>
    <mergeCell ref="E53:F53"/>
    <mergeCell ref="G53:M53"/>
    <mergeCell ref="B52:D52"/>
    <mergeCell ref="E52:F52"/>
    <mergeCell ref="G52:M52"/>
    <mergeCell ref="N52:O53"/>
    <mergeCell ref="P52:Q53"/>
    <mergeCell ref="R52:S53"/>
    <mergeCell ref="Z54:AA55"/>
    <mergeCell ref="B55:D55"/>
    <mergeCell ref="E55:F55"/>
    <mergeCell ref="G55:M55"/>
    <mergeCell ref="AI49:AJ49"/>
    <mergeCell ref="B50:D50"/>
    <mergeCell ref="E50:F50"/>
    <mergeCell ref="G50:M50"/>
    <mergeCell ref="N50:O51"/>
    <mergeCell ref="P50:Q51"/>
    <mergeCell ref="AI47:AJ47"/>
    <mergeCell ref="B48:D48"/>
    <mergeCell ref="E48:F48"/>
    <mergeCell ref="G48:M48"/>
    <mergeCell ref="N48:O49"/>
    <mergeCell ref="P48:Q49"/>
    <mergeCell ref="R48:S49"/>
    <mergeCell ref="T48:U49"/>
    <mergeCell ref="V48:W49"/>
    <mergeCell ref="X48:Y49"/>
    <mergeCell ref="R50:S51"/>
    <mergeCell ref="T50:U51"/>
    <mergeCell ref="V50:W51"/>
    <mergeCell ref="X50:Y51"/>
    <mergeCell ref="Z50:AA51"/>
    <mergeCell ref="B51:D51"/>
    <mergeCell ref="E51:F51"/>
    <mergeCell ref="G51:M51"/>
    <mergeCell ref="B47:D47"/>
    <mergeCell ref="E47:M47"/>
    <mergeCell ref="N47:O47"/>
    <mergeCell ref="P47:Q47"/>
    <mergeCell ref="R47:S47"/>
    <mergeCell ref="T47:U47"/>
    <mergeCell ref="V47:W47"/>
    <mergeCell ref="X47:Y47"/>
    <mergeCell ref="Z47:AA47"/>
    <mergeCell ref="B39:I39"/>
    <mergeCell ref="K39:R39"/>
    <mergeCell ref="T39:AA39"/>
    <mergeCell ref="AC39:AJ39"/>
    <mergeCell ref="A41:AK41"/>
    <mergeCell ref="B43:G43"/>
    <mergeCell ref="I43:K43"/>
    <mergeCell ref="N43:O46"/>
    <mergeCell ref="P43:Q46"/>
    <mergeCell ref="R43:S46"/>
    <mergeCell ref="AI45:AJ45"/>
    <mergeCell ref="T43:U46"/>
    <mergeCell ref="V43:W46"/>
    <mergeCell ref="X43:Y46"/>
    <mergeCell ref="Z43:AA46"/>
    <mergeCell ref="B45:G45"/>
    <mergeCell ref="I45:K45"/>
    <mergeCell ref="S37:Y37"/>
    <mergeCell ref="Z37:AK37"/>
    <mergeCell ref="B38:I38"/>
    <mergeCell ref="K38:R38"/>
    <mergeCell ref="T38:AA38"/>
    <mergeCell ref="AC38:AJ38"/>
    <mergeCell ref="E36:Q36"/>
    <mergeCell ref="S36:V36"/>
    <mergeCell ref="W36:Z36"/>
    <mergeCell ref="AA36:AD36"/>
    <mergeCell ref="AE36:AH36"/>
    <mergeCell ref="AI36:AK36"/>
    <mergeCell ref="AI34:AK34"/>
    <mergeCell ref="B35:J35"/>
    <mergeCell ref="L35:Q35"/>
    <mergeCell ref="S35:V35"/>
    <mergeCell ref="W35:Z35"/>
    <mergeCell ref="AA35:AD35"/>
    <mergeCell ref="AE35:AH35"/>
    <mergeCell ref="AI35:AK35"/>
    <mergeCell ref="B34:J34"/>
    <mergeCell ref="L34:Q34"/>
    <mergeCell ref="S34:V34"/>
    <mergeCell ref="W34:Z34"/>
    <mergeCell ref="AA34:AD34"/>
    <mergeCell ref="AE34:AH34"/>
    <mergeCell ref="A30:AK30"/>
    <mergeCell ref="AA32:AG32"/>
    <mergeCell ref="AH32:AK32"/>
    <mergeCell ref="L33:Q33"/>
    <mergeCell ref="S33:V33"/>
    <mergeCell ref="W33:Z33"/>
    <mergeCell ref="AA33:AD33"/>
    <mergeCell ref="AE33:AH33"/>
    <mergeCell ref="AI33:AK33"/>
    <mergeCell ref="B26:R26"/>
    <mergeCell ref="T26:X26"/>
    <mergeCell ref="B27:R27"/>
    <mergeCell ref="T27:AJ27"/>
    <mergeCell ref="T28:AJ28"/>
    <mergeCell ref="B16:Q16"/>
    <mergeCell ref="T16:AJ16"/>
    <mergeCell ref="A18:AK18"/>
    <mergeCell ref="D20:U20"/>
    <mergeCell ref="Y20:AJ20"/>
    <mergeCell ref="D22:L22"/>
    <mergeCell ref="N22:V22"/>
    <mergeCell ref="W22:AJ22"/>
    <mergeCell ref="B15:Q15"/>
    <mergeCell ref="T15:AJ15"/>
    <mergeCell ref="B11:L11"/>
    <mergeCell ref="M11:AJ11"/>
    <mergeCell ref="B12:L12"/>
    <mergeCell ref="P12:Y12"/>
    <mergeCell ref="AB12:AD12"/>
    <mergeCell ref="AE12:AJ12"/>
    <mergeCell ref="A24:AK24"/>
    <mergeCell ref="X6:AC6"/>
    <mergeCell ref="AD6:AK6"/>
    <mergeCell ref="A9:I9"/>
    <mergeCell ref="J9:R9"/>
    <mergeCell ref="S9:AB9"/>
    <mergeCell ref="AC9:AK9"/>
    <mergeCell ref="B13:L13"/>
    <mergeCell ref="M13:R13"/>
    <mergeCell ref="B14:L14"/>
    <mergeCell ref="M14:R14"/>
    <mergeCell ref="F1:U1"/>
    <mergeCell ref="AD1:AK1"/>
    <mergeCell ref="F3:U3"/>
    <mergeCell ref="X3:AC3"/>
    <mergeCell ref="AD3:AK3"/>
    <mergeCell ref="F4:U4"/>
    <mergeCell ref="X4:AC4"/>
    <mergeCell ref="AD4:AK4"/>
    <mergeCell ref="F5:K5"/>
    <mergeCell ref="L5:U5"/>
    <mergeCell ref="AD5:AK5"/>
    <mergeCell ref="B61:D61"/>
    <mergeCell ref="E61:F61"/>
    <mergeCell ref="G61:M61"/>
    <mergeCell ref="B62:D62"/>
    <mergeCell ref="E62:F62"/>
    <mergeCell ref="G62:M62"/>
    <mergeCell ref="N62:O63"/>
    <mergeCell ref="P62:Q63"/>
    <mergeCell ref="R62:S63"/>
    <mergeCell ref="T62:U63"/>
    <mergeCell ref="V62:W63"/>
    <mergeCell ref="X62:Y63"/>
    <mergeCell ref="Z62:AA63"/>
    <mergeCell ref="B63:D63"/>
    <mergeCell ref="E63:F63"/>
    <mergeCell ref="G63:M63"/>
    <mergeCell ref="R64:W64"/>
    <mergeCell ref="X64:Y64"/>
    <mergeCell ref="Z64:AA64"/>
    <mergeCell ref="V69:AJ69"/>
    <mergeCell ref="B65:H65"/>
    <mergeCell ref="I65:J65"/>
    <mergeCell ref="R65:W65"/>
    <mergeCell ref="X65:Y65"/>
    <mergeCell ref="Z65:AA65"/>
    <mergeCell ref="R66:W66"/>
    <mergeCell ref="X66:Y66"/>
    <mergeCell ref="Z66:AA66"/>
    <mergeCell ref="B68:T68"/>
    <mergeCell ref="V68:AJ68"/>
  </mergeCells>
  <printOptions horizontalCentered="1" verticalCentered="1"/>
  <pageMargins left="0.19685039370078741" right="0.19685039370078741" top="0.19685039370078741" bottom="0.39370078740157483" header="0.19685039370078741" footer="0.39370078740157483"/>
  <pageSetup paperSize="9" scale="86" orientation="portrait" r:id="rId1"/>
  <headerFooter alignWithMargins="0">
    <oddFooter>&amp;R&amp;"Calibri,Obyčejné"&amp;8formular_k_proplaceni_cestovnich_nahrad.xls (verze 2008-06-29)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67"/>
  <sheetViews>
    <sheetView showGridLines="0" tabSelected="1" workbookViewId="0">
      <selection activeCell="AO24" sqref="AO24"/>
    </sheetView>
  </sheetViews>
  <sheetFormatPr defaultColWidth="2.7109375" defaultRowHeight="15" customHeight="1"/>
  <cols>
    <col min="1" max="3" width="2.7109375" style="72" customWidth="1"/>
    <col min="4" max="4" width="3.7109375" style="72" customWidth="1"/>
    <col min="5" max="16" width="2.7109375" style="72" customWidth="1"/>
    <col min="17" max="17" width="2.5703125" style="72" customWidth="1"/>
    <col min="18" max="24" width="2.7109375" style="72" customWidth="1"/>
    <col min="25" max="25" width="4" style="72" customWidth="1"/>
    <col min="26" max="40" width="2.7109375" style="72" customWidth="1"/>
    <col min="41" max="41" width="8.7109375" style="72" customWidth="1"/>
    <col min="42" max="256" width="2.7109375" style="72"/>
    <col min="257" max="259" width="2.7109375" style="72" customWidth="1"/>
    <col min="260" max="260" width="3.7109375" style="72" customWidth="1"/>
    <col min="261" max="272" width="2.7109375" style="72" customWidth="1"/>
    <col min="273" max="273" width="2.5703125" style="72" customWidth="1"/>
    <col min="274" max="280" width="2.7109375" style="72" customWidth="1"/>
    <col min="281" max="281" width="4" style="72" customWidth="1"/>
    <col min="282" max="296" width="2.7109375" style="72" customWidth="1"/>
    <col min="297" max="297" width="8.7109375" style="72" customWidth="1"/>
    <col min="298" max="512" width="2.7109375" style="72"/>
    <col min="513" max="515" width="2.7109375" style="72" customWidth="1"/>
    <col min="516" max="516" width="3.7109375" style="72" customWidth="1"/>
    <col min="517" max="528" width="2.7109375" style="72" customWidth="1"/>
    <col min="529" max="529" width="2.5703125" style="72" customWidth="1"/>
    <col min="530" max="536" width="2.7109375" style="72" customWidth="1"/>
    <col min="537" max="537" width="4" style="72" customWidth="1"/>
    <col min="538" max="552" width="2.7109375" style="72" customWidth="1"/>
    <col min="553" max="553" width="8.7109375" style="72" customWidth="1"/>
    <col min="554" max="768" width="2.7109375" style="72"/>
    <col min="769" max="771" width="2.7109375" style="72" customWidth="1"/>
    <col min="772" max="772" width="3.7109375" style="72" customWidth="1"/>
    <col min="773" max="784" width="2.7109375" style="72" customWidth="1"/>
    <col min="785" max="785" width="2.5703125" style="72" customWidth="1"/>
    <col min="786" max="792" width="2.7109375" style="72" customWidth="1"/>
    <col min="793" max="793" width="4" style="72" customWidth="1"/>
    <col min="794" max="808" width="2.7109375" style="72" customWidth="1"/>
    <col min="809" max="809" width="8.7109375" style="72" customWidth="1"/>
    <col min="810" max="1024" width="2.7109375" style="72"/>
    <col min="1025" max="1027" width="2.7109375" style="72" customWidth="1"/>
    <col min="1028" max="1028" width="3.7109375" style="72" customWidth="1"/>
    <col min="1029" max="1040" width="2.7109375" style="72" customWidth="1"/>
    <col min="1041" max="1041" width="2.5703125" style="72" customWidth="1"/>
    <col min="1042" max="1048" width="2.7109375" style="72" customWidth="1"/>
    <col min="1049" max="1049" width="4" style="72" customWidth="1"/>
    <col min="1050" max="1064" width="2.7109375" style="72" customWidth="1"/>
    <col min="1065" max="1065" width="8.7109375" style="72" customWidth="1"/>
    <col min="1066" max="1280" width="2.7109375" style="72"/>
    <col min="1281" max="1283" width="2.7109375" style="72" customWidth="1"/>
    <col min="1284" max="1284" width="3.7109375" style="72" customWidth="1"/>
    <col min="1285" max="1296" width="2.7109375" style="72" customWidth="1"/>
    <col min="1297" max="1297" width="2.5703125" style="72" customWidth="1"/>
    <col min="1298" max="1304" width="2.7109375" style="72" customWidth="1"/>
    <col min="1305" max="1305" width="4" style="72" customWidth="1"/>
    <col min="1306" max="1320" width="2.7109375" style="72" customWidth="1"/>
    <col min="1321" max="1321" width="8.7109375" style="72" customWidth="1"/>
    <col min="1322" max="1536" width="2.7109375" style="72"/>
    <col min="1537" max="1539" width="2.7109375" style="72" customWidth="1"/>
    <col min="1540" max="1540" width="3.7109375" style="72" customWidth="1"/>
    <col min="1541" max="1552" width="2.7109375" style="72" customWidth="1"/>
    <col min="1553" max="1553" width="2.5703125" style="72" customWidth="1"/>
    <col min="1554" max="1560" width="2.7109375" style="72" customWidth="1"/>
    <col min="1561" max="1561" width="4" style="72" customWidth="1"/>
    <col min="1562" max="1576" width="2.7109375" style="72" customWidth="1"/>
    <col min="1577" max="1577" width="8.7109375" style="72" customWidth="1"/>
    <col min="1578" max="1792" width="2.7109375" style="72"/>
    <col min="1793" max="1795" width="2.7109375" style="72" customWidth="1"/>
    <col min="1796" max="1796" width="3.7109375" style="72" customWidth="1"/>
    <col min="1797" max="1808" width="2.7109375" style="72" customWidth="1"/>
    <col min="1809" max="1809" width="2.5703125" style="72" customWidth="1"/>
    <col min="1810" max="1816" width="2.7109375" style="72" customWidth="1"/>
    <col min="1817" max="1817" width="4" style="72" customWidth="1"/>
    <col min="1818" max="1832" width="2.7109375" style="72" customWidth="1"/>
    <col min="1833" max="1833" width="8.7109375" style="72" customWidth="1"/>
    <col min="1834" max="2048" width="2.7109375" style="72"/>
    <col min="2049" max="2051" width="2.7109375" style="72" customWidth="1"/>
    <col min="2052" max="2052" width="3.7109375" style="72" customWidth="1"/>
    <col min="2053" max="2064" width="2.7109375" style="72" customWidth="1"/>
    <col min="2065" max="2065" width="2.5703125" style="72" customWidth="1"/>
    <col min="2066" max="2072" width="2.7109375" style="72" customWidth="1"/>
    <col min="2073" max="2073" width="4" style="72" customWidth="1"/>
    <col min="2074" max="2088" width="2.7109375" style="72" customWidth="1"/>
    <col min="2089" max="2089" width="8.7109375" style="72" customWidth="1"/>
    <col min="2090" max="2304" width="2.7109375" style="72"/>
    <col min="2305" max="2307" width="2.7109375" style="72" customWidth="1"/>
    <col min="2308" max="2308" width="3.7109375" style="72" customWidth="1"/>
    <col min="2309" max="2320" width="2.7109375" style="72" customWidth="1"/>
    <col min="2321" max="2321" width="2.5703125" style="72" customWidth="1"/>
    <col min="2322" max="2328" width="2.7109375" style="72" customWidth="1"/>
    <col min="2329" max="2329" width="4" style="72" customWidth="1"/>
    <col min="2330" max="2344" width="2.7109375" style="72" customWidth="1"/>
    <col min="2345" max="2345" width="8.7109375" style="72" customWidth="1"/>
    <col min="2346" max="2560" width="2.7109375" style="72"/>
    <col min="2561" max="2563" width="2.7109375" style="72" customWidth="1"/>
    <col min="2564" max="2564" width="3.7109375" style="72" customWidth="1"/>
    <col min="2565" max="2576" width="2.7109375" style="72" customWidth="1"/>
    <col min="2577" max="2577" width="2.5703125" style="72" customWidth="1"/>
    <col min="2578" max="2584" width="2.7109375" style="72" customWidth="1"/>
    <col min="2585" max="2585" width="4" style="72" customWidth="1"/>
    <col min="2586" max="2600" width="2.7109375" style="72" customWidth="1"/>
    <col min="2601" max="2601" width="8.7109375" style="72" customWidth="1"/>
    <col min="2602" max="2816" width="2.7109375" style="72"/>
    <col min="2817" max="2819" width="2.7109375" style="72" customWidth="1"/>
    <col min="2820" max="2820" width="3.7109375" style="72" customWidth="1"/>
    <col min="2821" max="2832" width="2.7109375" style="72" customWidth="1"/>
    <col min="2833" max="2833" width="2.5703125" style="72" customWidth="1"/>
    <col min="2834" max="2840" width="2.7109375" style="72" customWidth="1"/>
    <col min="2841" max="2841" width="4" style="72" customWidth="1"/>
    <col min="2842" max="2856" width="2.7109375" style="72" customWidth="1"/>
    <col min="2857" max="2857" width="8.7109375" style="72" customWidth="1"/>
    <col min="2858" max="3072" width="2.7109375" style="72"/>
    <col min="3073" max="3075" width="2.7109375" style="72" customWidth="1"/>
    <col min="3076" max="3076" width="3.7109375" style="72" customWidth="1"/>
    <col min="3077" max="3088" width="2.7109375" style="72" customWidth="1"/>
    <col min="3089" max="3089" width="2.5703125" style="72" customWidth="1"/>
    <col min="3090" max="3096" width="2.7109375" style="72" customWidth="1"/>
    <col min="3097" max="3097" width="4" style="72" customWidth="1"/>
    <col min="3098" max="3112" width="2.7109375" style="72" customWidth="1"/>
    <col min="3113" max="3113" width="8.7109375" style="72" customWidth="1"/>
    <col min="3114" max="3328" width="2.7109375" style="72"/>
    <col min="3329" max="3331" width="2.7109375" style="72" customWidth="1"/>
    <col min="3332" max="3332" width="3.7109375" style="72" customWidth="1"/>
    <col min="3333" max="3344" width="2.7109375" style="72" customWidth="1"/>
    <col min="3345" max="3345" width="2.5703125" style="72" customWidth="1"/>
    <col min="3346" max="3352" width="2.7109375" style="72" customWidth="1"/>
    <col min="3353" max="3353" width="4" style="72" customWidth="1"/>
    <col min="3354" max="3368" width="2.7109375" style="72" customWidth="1"/>
    <col min="3369" max="3369" width="8.7109375" style="72" customWidth="1"/>
    <col min="3370" max="3584" width="2.7109375" style="72"/>
    <col min="3585" max="3587" width="2.7109375" style="72" customWidth="1"/>
    <col min="3588" max="3588" width="3.7109375" style="72" customWidth="1"/>
    <col min="3589" max="3600" width="2.7109375" style="72" customWidth="1"/>
    <col min="3601" max="3601" width="2.5703125" style="72" customWidth="1"/>
    <col min="3602" max="3608" width="2.7109375" style="72" customWidth="1"/>
    <col min="3609" max="3609" width="4" style="72" customWidth="1"/>
    <col min="3610" max="3624" width="2.7109375" style="72" customWidth="1"/>
    <col min="3625" max="3625" width="8.7109375" style="72" customWidth="1"/>
    <col min="3626" max="3840" width="2.7109375" style="72"/>
    <col min="3841" max="3843" width="2.7109375" style="72" customWidth="1"/>
    <col min="3844" max="3844" width="3.7109375" style="72" customWidth="1"/>
    <col min="3845" max="3856" width="2.7109375" style="72" customWidth="1"/>
    <col min="3857" max="3857" width="2.5703125" style="72" customWidth="1"/>
    <col min="3858" max="3864" width="2.7109375" style="72" customWidth="1"/>
    <col min="3865" max="3865" width="4" style="72" customWidth="1"/>
    <col min="3866" max="3880" width="2.7109375" style="72" customWidth="1"/>
    <col min="3881" max="3881" width="8.7109375" style="72" customWidth="1"/>
    <col min="3882" max="4096" width="2.7109375" style="72"/>
    <col min="4097" max="4099" width="2.7109375" style="72" customWidth="1"/>
    <col min="4100" max="4100" width="3.7109375" style="72" customWidth="1"/>
    <col min="4101" max="4112" width="2.7109375" style="72" customWidth="1"/>
    <col min="4113" max="4113" width="2.5703125" style="72" customWidth="1"/>
    <col min="4114" max="4120" width="2.7109375" style="72" customWidth="1"/>
    <col min="4121" max="4121" width="4" style="72" customWidth="1"/>
    <col min="4122" max="4136" width="2.7109375" style="72" customWidth="1"/>
    <col min="4137" max="4137" width="8.7109375" style="72" customWidth="1"/>
    <col min="4138" max="4352" width="2.7109375" style="72"/>
    <col min="4353" max="4355" width="2.7109375" style="72" customWidth="1"/>
    <col min="4356" max="4356" width="3.7109375" style="72" customWidth="1"/>
    <col min="4357" max="4368" width="2.7109375" style="72" customWidth="1"/>
    <col min="4369" max="4369" width="2.5703125" style="72" customWidth="1"/>
    <col min="4370" max="4376" width="2.7109375" style="72" customWidth="1"/>
    <col min="4377" max="4377" width="4" style="72" customWidth="1"/>
    <col min="4378" max="4392" width="2.7109375" style="72" customWidth="1"/>
    <col min="4393" max="4393" width="8.7109375" style="72" customWidth="1"/>
    <col min="4394" max="4608" width="2.7109375" style="72"/>
    <col min="4609" max="4611" width="2.7109375" style="72" customWidth="1"/>
    <col min="4612" max="4612" width="3.7109375" style="72" customWidth="1"/>
    <col min="4613" max="4624" width="2.7109375" style="72" customWidth="1"/>
    <col min="4625" max="4625" width="2.5703125" style="72" customWidth="1"/>
    <col min="4626" max="4632" width="2.7109375" style="72" customWidth="1"/>
    <col min="4633" max="4633" width="4" style="72" customWidth="1"/>
    <col min="4634" max="4648" width="2.7109375" style="72" customWidth="1"/>
    <col min="4649" max="4649" width="8.7109375" style="72" customWidth="1"/>
    <col min="4650" max="4864" width="2.7109375" style="72"/>
    <col min="4865" max="4867" width="2.7109375" style="72" customWidth="1"/>
    <col min="4868" max="4868" width="3.7109375" style="72" customWidth="1"/>
    <col min="4869" max="4880" width="2.7109375" style="72" customWidth="1"/>
    <col min="4881" max="4881" width="2.5703125" style="72" customWidth="1"/>
    <col min="4882" max="4888" width="2.7109375" style="72" customWidth="1"/>
    <col min="4889" max="4889" width="4" style="72" customWidth="1"/>
    <col min="4890" max="4904" width="2.7109375" style="72" customWidth="1"/>
    <col min="4905" max="4905" width="8.7109375" style="72" customWidth="1"/>
    <col min="4906" max="5120" width="2.7109375" style="72"/>
    <col min="5121" max="5123" width="2.7109375" style="72" customWidth="1"/>
    <col min="5124" max="5124" width="3.7109375" style="72" customWidth="1"/>
    <col min="5125" max="5136" width="2.7109375" style="72" customWidth="1"/>
    <col min="5137" max="5137" width="2.5703125" style="72" customWidth="1"/>
    <col min="5138" max="5144" width="2.7109375" style="72" customWidth="1"/>
    <col min="5145" max="5145" width="4" style="72" customWidth="1"/>
    <col min="5146" max="5160" width="2.7109375" style="72" customWidth="1"/>
    <col min="5161" max="5161" width="8.7109375" style="72" customWidth="1"/>
    <col min="5162" max="5376" width="2.7109375" style="72"/>
    <col min="5377" max="5379" width="2.7109375" style="72" customWidth="1"/>
    <col min="5380" max="5380" width="3.7109375" style="72" customWidth="1"/>
    <col min="5381" max="5392" width="2.7109375" style="72" customWidth="1"/>
    <col min="5393" max="5393" width="2.5703125" style="72" customWidth="1"/>
    <col min="5394" max="5400" width="2.7109375" style="72" customWidth="1"/>
    <col min="5401" max="5401" width="4" style="72" customWidth="1"/>
    <col min="5402" max="5416" width="2.7109375" style="72" customWidth="1"/>
    <col min="5417" max="5417" width="8.7109375" style="72" customWidth="1"/>
    <col min="5418" max="5632" width="2.7109375" style="72"/>
    <col min="5633" max="5635" width="2.7109375" style="72" customWidth="1"/>
    <col min="5636" max="5636" width="3.7109375" style="72" customWidth="1"/>
    <col min="5637" max="5648" width="2.7109375" style="72" customWidth="1"/>
    <col min="5649" max="5649" width="2.5703125" style="72" customWidth="1"/>
    <col min="5650" max="5656" width="2.7109375" style="72" customWidth="1"/>
    <col min="5657" max="5657" width="4" style="72" customWidth="1"/>
    <col min="5658" max="5672" width="2.7109375" style="72" customWidth="1"/>
    <col min="5673" max="5673" width="8.7109375" style="72" customWidth="1"/>
    <col min="5674" max="5888" width="2.7109375" style="72"/>
    <col min="5889" max="5891" width="2.7109375" style="72" customWidth="1"/>
    <col min="5892" max="5892" width="3.7109375" style="72" customWidth="1"/>
    <col min="5893" max="5904" width="2.7109375" style="72" customWidth="1"/>
    <col min="5905" max="5905" width="2.5703125" style="72" customWidth="1"/>
    <col min="5906" max="5912" width="2.7109375" style="72" customWidth="1"/>
    <col min="5913" max="5913" width="4" style="72" customWidth="1"/>
    <col min="5914" max="5928" width="2.7109375" style="72" customWidth="1"/>
    <col min="5929" max="5929" width="8.7109375" style="72" customWidth="1"/>
    <col min="5930" max="6144" width="2.7109375" style="72"/>
    <col min="6145" max="6147" width="2.7109375" style="72" customWidth="1"/>
    <col min="6148" max="6148" width="3.7109375" style="72" customWidth="1"/>
    <col min="6149" max="6160" width="2.7109375" style="72" customWidth="1"/>
    <col min="6161" max="6161" width="2.5703125" style="72" customWidth="1"/>
    <col min="6162" max="6168" width="2.7109375" style="72" customWidth="1"/>
    <col min="6169" max="6169" width="4" style="72" customWidth="1"/>
    <col min="6170" max="6184" width="2.7109375" style="72" customWidth="1"/>
    <col min="6185" max="6185" width="8.7109375" style="72" customWidth="1"/>
    <col min="6186" max="6400" width="2.7109375" style="72"/>
    <col min="6401" max="6403" width="2.7109375" style="72" customWidth="1"/>
    <col min="6404" max="6404" width="3.7109375" style="72" customWidth="1"/>
    <col min="6405" max="6416" width="2.7109375" style="72" customWidth="1"/>
    <col min="6417" max="6417" width="2.5703125" style="72" customWidth="1"/>
    <col min="6418" max="6424" width="2.7109375" style="72" customWidth="1"/>
    <col min="6425" max="6425" width="4" style="72" customWidth="1"/>
    <col min="6426" max="6440" width="2.7109375" style="72" customWidth="1"/>
    <col min="6441" max="6441" width="8.7109375" style="72" customWidth="1"/>
    <col min="6442" max="6656" width="2.7109375" style="72"/>
    <col min="6657" max="6659" width="2.7109375" style="72" customWidth="1"/>
    <col min="6660" max="6660" width="3.7109375" style="72" customWidth="1"/>
    <col min="6661" max="6672" width="2.7109375" style="72" customWidth="1"/>
    <col min="6673" max="6673" width="2.5703125" style="72" customWidth="1"/>
    <col min="6674" max="6680" width="2.7109375" style="72" customWidth="1"/>
    <col min="6681" max="6681" width="4" style="72" customWidth="1"/>
    <col min="6682" max="6696" width="2.7109375" style="72" customWidth="1"/>
    <col min="6697" max="6697" width="8.7109375" style="72" customWidth="1"/>
    <col min="6698" max="6912" width="2.7109375" style="72"/>
    <col min="6913" max="6915" width="2.7109375" style="72" customWidth="1"/>
    <col min="6916" max="6916" width="3.7109375" style="72" customWidth="1"/>
    <col min="6917" max="6928" width="2.7109375" style="72" customWidth="1"/>
    <col min="6929" max="6929" width="2.5703125" style="72" customWidth="1"/>
    <col min="6930" max="6936" width="2.7109375" style="72" customWidth="1"/>
    <col min="6937" max="6937" width="4" style="72" customWidth="1"/>
    <col min="6938" max="6952" width="2.7109375" style="72" customWidth="1"/>
    <col min="6953" max="6953" width="8.7109375" style="72" customWidth="1"/>
    <col min="6954" max="7168" width="2.7109375" style="72"/>
    <col min="7169" max="7171" width="2.7109375" style="72" customWidth="1"/>
    <col min="7172" max="7172" width="3.7109375" style="72" customWidth="1"/>
    <col min="7173" max="7184" width="2.7109375" style="72" customWidth="1"/>
    <col min="7185" max="7185" width="2.5703125" style="72" customWidth="1"/>
    <col min="7186" max="7192" width="2.7109375" style="72" customWidth="1"/>
    <col min="7193" max="7193" width="4" style="72" customWidth="1"/>
    <col min="7194" max="7208" width="2.7109375" style="72" customWidth="1"/>
    <col min="7209" max="7209" width="8.7109375" style="72" customWidth="1"/>
    <col min="7210" max="7424" width="2.7109375" style="72"/>
    <col min="7425" max="7427" width="2.7109375" style="72" customWidth="1"/>
    <col min="7428" max="7428" width="3.7109375" style="72" customWidth="1"/>
    <col min="7429" max="7440" width="2.7109375" style="72" customWidth="1"/>
    <col min="7441" max="7441" width="2.5703125" style="72" customWidth="1"/>
    <col min="7442" max="7448" width="2.7109375" style="72" customWidth="1"/>
    <col min="7449" max="7449" width="4" style="72" customWidth="1"/>
    <col min="7450" max="7464" width="2.7109375" style="72" customWidth="1"/>
    <col min="7465" max="7465" width="8.7109375" style="72" customWidth="1"/>
    <col min="7466" max="7680" width="2.7109375" style="72"/>
    <col min="7681" max="7683" width="2.7109375" style="72" customWidth="1"/>
    <col min="7684" max="7684" width="3.7109375" style="72" customWidth="1"/>
    <col min="7685" max="7696" width="2.7109375" style="72" customWidth="1"/>
    <col min="7697" max="7697" width="2.5703125" style="72" customWidth="1"/>
    <col min="7698" max="7704" width="2.7109375" style="72" customWidth="1"/>
    <col min="7705" max="7705" width="4" style="72" customWidth="1"/>
    <col min="7706" max="7720" width="2.7109375" style="72" customWidth="1"/>
    <col min="7721" max="7721" width="8.7109375" style="72" customWidth="1"/>
    <col min="7722" max="7936" width="2.7109375" style="72"/>
    <col min="7937" max="7939" width="2.7109375" style="72" customWidth="1"/>
    <col min="7940" max="7940" width="3.7109375" style="72" customWidth="1"/>
    <col min="7941" max="7952" width="2.7109375" style="72" customWidth="1"/>
    <col min="7953" max="7953" width="2.5703125" style="72" customWidth="1"/>
    <col min="7954" max="7960" width="2.7109375" style="72" customWidth="1"/>
    <col min="7961" max="7961" width="4" style="72" customWidth="1"/>
    <col min="7962" max="7976" width="2.7109375" style="72" customWidth="1"/>
    <col min="7977" max="7977" width="8.7109375" style="72" customWidth="1"/>
    <col min="7978" max="8192" width="2.7109375" style="72"/>
    <col min="8193" max="8195" width="2.7109375" style="72" customWidth="1"/>
    <col min="8196" max="8196" width="3.7109375" style="72" customWidth="1"/>
    <col min="8197" max="8208" width="2.7109375" style="72" customWidth="1"/>
    <col min="8209" max="8209" width="2.5703125" style="72" customWidth="1"/>
    <col min="8210" max="8216" width="2.7109375" style="72" customWidth="1"/>
    <col min="8217" max="8217" width="4" style="72" customWidth="1"/>
    <col min="8218" max="8232" width="2.7109375" style="72" customWidth="1"/>
    <col min="8233" max="8233" width="8.7109375" style="72" customWidth="1"/>
    <col min="8234" max="8448" width="2.7109375" style="72"/>
    <col min="8449" max="8451" width="2.7109375" style="72" customWidth="1"/>
    <col min="8452" max="8452" width="3.7109375" style="72" customWidth="1"/>
    <col min="8453" max="8464" width="2.7109375" style="72" customWidth="1"/>
    <col min="8465" max="8465" width="2.5703125" style="72" customWidth="1"/>
    <col min="8466" max="8472" width="2.7109375" style="72" customWidth="1"/>
    <col min="8473" max="8473" width="4" style="72" customWidth="1"/>
    <col min="8474" max="8488" width="2.7109375" style="72" customWidth="1"/>
    <col min="8489" max="8489" width="8.7109375" style="72" customWidth="1"/>
    <col min="8490" max="8704" width="2.7109375" style="72"/>
    <col min="8705" max="8707" width="2.7109375" style="72" customWidth="1"/>
    <col min="8708" max="8708" width="3.7109375" style="72" customWidth="1"/>
    <col min="8709" max="8720" width="2.7109375" style="72" customWidth="1"/>
    <col min="8721" max="8721" width="2.5703125" style="72" customWidth="1"/>
    <col min="8722" max="8728" width="2.7109375" style="72" customWidth="1"/>
    <col min="8729" max="8729" width="4" style="72" customWidth="1"/>
    <col min="8730" max="8744" width="2.7109375" style="72" customWidth="1"/>
    <col min="8745" max="8745" width="8.7109375" style="72" customWidth="1"/>
    <col min="8746" max="8960" width="2.7109375" style="72"/>
    <col min="8961" max="8963" width="2.7109375" style="72" customWidth="1"/>
    <col min="8964" max="8964" width="3.7109375" style="72" customWidth="1"/>
    <col min="8965" max="8976" width="2.7109375" style="72" customWidth="1"/>
    <col min="8977" max="8977" width="2.5703125" style="72" customWidth="1"/>
    <col min="8978" max="8984" width="2.7109375" style="72" customWidth="1"/>
    <col min="8985" max="8985" width="4" style="72" customWidth="1"/>
    <col min="8986" max="9000" width="2.7109375" style="72" customWidth="1"/>
    <col min="9001" max="9001" width="8.7109375" style="72" customWidth="1"/>
    <col min="9002" max="9216" width="2.7109375" style="72"/>
    <col min="9217" max="9219" width="2.7109375" style="72" customWidth="1"/>
    <col min="9220" max="9220" width="3.7109375" style="72" customWidth="1"/>
    <col min="9221" max="9232" width="2.7109375" style="72" customWidth="1"/>
    <col min="9233" max="9233" width="2.5703125" style="72" customWidth="1"/>
    <col min="9234" max="9240" width="2.7109375" style="72" customWidth="1"/>
    <col min="9241" max="9241" width="4" style="72" customWidth="1"/>
    <col min="9242" max="9256" width="2.7109375" style="72" customWidth="1"/>
    <col min="9257" max="9257" width="8.7109375" style="72" customWidth="1"/>
    <col min="9258" max="9472" width="2.7109375" style="72"/>
    <col min="9473" max="9475" width="2.7109375" style="72" customWidth="1"/>
    <col min="9476" max="9476" width="3.7109375" style="72" customWidth="1"/>
    <col min="9477" max="9488" width="2.7109375" style="72" customWidth="1"/>
    <col min="9489" max="9489" width="2.5703125" style="72" customWidth="1"/>
    <col min="9490" max="9496" width="2.7109375" style="72" customWidth="1"/>
    <col min="9497" max="9497" width="4" style="72" customWidth="1"/>
    <col min="9498" max="9512" width="2.7109375" style="72" customWidth="1"/>
    <col min="9513" max="9513" width="8.7109375" style="72" customWidth="1"/>
    <col min="9514" max="9728" width="2.7109375" style="72"/>
    <col min="9729" max="9731" width="2.7109375" style="72" customWidth="1"/>
    <col min="9732" max="9732" width="3.7109375" style="72" customWidth="1"/>
    <col min="9733" max="9744" width="2.7109375" style="72" customWidth="1"/>
    <col min="9745" max="9745" width="2.5703125" style="72" customWidth="1"/>
    <col min="9746" max="9752" width="2.7109375" style="72" customWidth="1"/>
    <col min="9753" max="9753" width="4" style="72" customWidth="1"/>
    <col min="9754" max="9768" width="2.7109375" style="72" customWidth="1"/>
    <col min="9769" max="9769" width="8.7109375" style="72" customWidth="1"/>
    <col min="9770" max="9984" width="2.7109375" style="72"/>
    <col min="9985" max="9987" width="2.7109375" style="72" customWidth="1"/>
    <col min="9988" max="9988" width="3.7109375" style="72" customWidth="1"/>
    <col min="9989" max="10000" width="2.7109375" style="72" customWidth="1"/>
    <col min="10001" max="10001" width="2.5703125" style="72" customWidth="1"/>
    <col min="10002" max="10008" width="2.7109375" style="72" customWidth="1"/>
    <col min="10009" max="10009" width="4" style="72" customWidth="1"/>
    <col min="10010" max="10024" width="2.7109375" style="72" customWidth="1"/>
    <col min="10025" max="10025" width="8.7109375" style="72" customWidth="1"/>
    <col min="10026" max="10240" width="2.7109375" style="72"/>
    <col min="10241" max="10243" width="2.7109375" style="72" customWidth="1"/>
    <col min="10244" max="10244" width="3.7109375" style="72" customWidth="1"/>
    <col min="10245" max="10256" width="2.7109375" style="72" customWidth="1"/>
    <col min="10257" max="10257" width="2.5703125" style="72" customWidth="1"/>
    <col min="10258" max="10264" width="2.7109375" style="72" customWidth="1"/>
    <col min="10265" max="10265" width="4" style="72" customWidth="1"/>
    <col min="10266" max="10280" width="2.7109375" style="72" customWidth="1"/>
    <col min="10281" max="10281" width="8.7109375" style="72" customWidth="1"/>
    <col min="10282" max="10496" width="2.7109375" style="72"/>
    <col min="10497" max="10499" width="2.7109375" style="72" customWidth="1"/>
    <col min="10500" max="10500" width="3.7109375" style="72" customWidth="1"/>
    <col min="10501" max="10512" width="2.7109375" style="72" customWidth="1"/>
    <col min="10513" max="10513" width="2.5703125" style="72" customWidth="1"/>
    <col min="10514" max="10520" width="2.7109375" style="72" customWidth="1"/>
    <col min="10521" max="10521" width="4" style="72" customWidth="1"/>
    <col min="10522" max="10536" width="2.7109375" style="72" customWidth="1"/>
    <col min="10537" max="10537" width="8.7109375" style="72" customWidth="1"/>
    <col min="10538" max="10752" width="2.7109375" style="72"/>
    <col min="10753" max="10755" width="2.7109375" style="72" customWidth="1"/>
    <col min="10756" max="10756" width="3.7109375" style="72" customWidth="1"/>
    <col min="10757" max="10768" width="2.7109375" style="72" customWidth="1"/>
    <col min="10769" max="10769" width="2.5703125" style="72" customWidth="1"/>
    <col min="10770" max="10776" width="2.7109375" style="72" customWidth="1"/>
    <col min="10777" max="10777" width="4" style="72" customWidth="1"/>
    <col min="10778" max="10792" width="2.7109375" style="72" customWidth="1"/>
    <col min="10793" max="10793" width="8.7109375" style="72" customWidth="1"/>
    <col min="10794" max="11008" width="2.7109375" style="72"/>
    <col min="11009" max="11011" width="2.7109375" style="72" customWidth="1"/>
    <col min="11012" max="11012" width="3.7109375" style="72" customWidth="1"/>
    <col min="11013" max="11024" width="2.7109375" style="72" customWidth="1"/>
    <col min="11025" max="11025" width="2.5703125" style="72" customWidth="1"/>
    <col min="11026" max="11032" width="2.7109375" style="72" customWidth="1"/>
    <col min="11033" max="11033" width="4" style="72" customWidth="1"/>
    <col min="11034" max="11048" width="2.7109375" style="72" customWidth="1"/>
    <col min="11049" max="11049" width="8.7109375" style="72" customWidth="1"/>
    <col min="11050" max="11264" width="2.7109375" style="72"/>
    <col min="11265" max="11267" width="2.7109375" style="72" customWidth="1"/>
    <col min="11268" max="11268" width="3.7109375" style="72" customWidth="1"/>
    <col min="11269" max="11280" width="2.7109375" style="72" customWidth="1"/>
    <col min="11281" max="11281" width="2.5703125" style="72" customWidth="1"/>
    <col min="11282" max="11288" width="2.7109375" style="72" customWidth="1"/>
    <col min="11289" max="11289" width="4" style="72" customWidth="1"/>
    <col min="11290" max="11304" width="2.7109375" style="72" customWidth="1"/>
    <col min="11305" max="11305" width="8.7109375" style="72" customWidth="1"/>
    <col min="11306" max="11520" width="2.7109375" style="72"/>
    <col min="11521" max="11523" width="2.7109375" style="72" customWidth="1"/>
    <col min="11524" max="11524" width="3.7109375" style="72" customWidth="1"/>
    <col min="11525" max="11536" width="2.7109375" style="72" customWidth="1"/>
    <col min="11537" max="11537" width="2.5703125" style="72" customWidth="1"/>
    <col min="11538" max="11544" width="2.7109375" style="72" customWidth="1"/>
    <col min="11545" max="11545" width="4" style="72" customWidth="1"/>
    <col min="11546" max="11560" width="2.7109375" style="72" customWidth="1"/>
    <col min="11561" max="11561" width="8.7109375" style="72" customWidth="1"/>
    <col min="11562" max="11776" width="2.7109375" style="72"/>
    <col min="11777" max="11779" width="2.7109375" style="72" customWidth="1"/>
    <col min="11780" max="11780" width="3.7109375" style="72" customWidth="1"/>
    <col min="11781" max="11792" width="2.7109375" style="72" customWidth="1"/>
    <col min="11793" max="11793" width="2.5703125" style="72" customWidth="1"/>
    <col min="11794" max="11800" width="2.7109375" style="72" customWidth="1"/>
    <col min="11801" max="11801" width="4" style="72" customWidth="1"/>
    <col min="11802" max="11816" width="2.7109375" style="72" customWidth="1"/>
    <col min="11817" max="11817" width="8.7109375" style="72" customWidth="1"/>
    <col min="11818" max="12032" width="2.7109375" style="72"/>
    <col min="12033" max="12035" width="2.7109375" style="72" customWidth="1"/>
    <col min="12036" max="12036" width="3.7109375" style="72" customWidth="1"/>
    <col min="12037" max="12048" width="2.7109375" style="72" customWidth="1"/>
    <col min="12049" max="12049" width="2.5703125" style="72" customWidth="1"/>
    <col min="12050" max="12056" width="2.7109375" style="72" customWidth="1"/>
    <col min="12057" max="12057" width="4" style="72" customWidth="1"/>
    <col min="12058" max="12072" width="2.7109375" style="72" customWidth="1"/>
    <col min="12073" max="12073" width="8.7109375" style="72" customWidth="1"/>
    <col min="12074" max="12288" width="2.7109375" style="72"/>
    <col min="12289" max="12291" width="2.7109375" style="72" customWidth="1"/>
    <col min="12292" max="12292" width="3.7109375" style="72" customWidth="1"/>
    <col min="12293" max="12304" width="2.7109375" style="72" customWidth="1"/>
    <col min="12305" max="12305" width="2.5703125" style="72" customWidth="1"/>
    <col min="12306" max="12312" width="2.7109375" style="72" customWidth="1"/>
    <col min="12313" max="12313" width="4" style="72" customWidth="1"/>
    <col min="12314" max="12328" width="2.7109375" style="72" customWidth="1"/>
    <col min="12329" max="12329" width="8.7109375" style="72" customWidth="1"/>
    <col min="12330" max="12544" width="2.7109375" style="72"/>
    <col min="12545" max="12547" width="2.7109375" style="72" customWidth="1"/>
    <col min="12548" max="12548" width="3.7109375" style="72" customWidth="1"/>
    <col min="12549" max="12560" width="2.7109375" style="72" customWidth="1"/>
    <col min="12561" max="12561" width="2.5703125" style="72" customWidth="1"/>
    <col min="12562" max="12568" width="2.7109375" style="72" customWidth="1"/>
    <col min="12569" max="12569" width="4" style="72" customWidth="1"/>
    <col min="12570" max="12584" width="2.7109375" style="72" customWidth="1"/>
    <col min="12585" max="12585" width="8.7109375" style="72" customWidth="1"/>
    <col min="12586" max="12800" width="2.7109375" style="72"/>
    <col min="12801" max="12803" width="2.7109375" style="72" customWidth="1"/>
    <col min="12804" max="12804" width="3.7109375" style="72" customWidth="1"/>
    <col min="12805" max="12816" width="2.7109375" style="72" customWidth="1"/>
    <col min="12817" max="12817" width="2.5703125" style="72" customWidth="1"/>
    <col min="12818" max="12824" width="2.7109375" style="72" customWidth="1"/>
    <col min="12825" max="12825" width="4" style="72" customWidth="1"/>
    <col min="12826" max="12840" width="2.7109375" style="72" customWidth="1"/>
    <col min="12841" max="12841" width="8.7109375" style="72" customWidth="1"/>
    <col min="12842" max="13056" width="2.7109375" style="72"/>
    <col min="13057" max="13059" width="2.7109375" style="72" customWidth="1"/>
    <col min="13060" max="13060" width="3.7109375" style="72" customWidth="1"/>
    <col min="13061" max="13072" width="2.7109375" style="72" customWidth="1"/>
    <col min="13073" max="13073" width="2.5703125" style="72" customWidth="1"/>
    <col min="13074" max="13080" width="2.7109375" style="72" customWidth="1"/>
    <col min="13081" max="13081" width="4" style="72" customWidth="1"/>
    <col min="13082" max="13096" width="2.7109375" style="72" customWidth="1"/>
    <col min="13097" max="13097" width="8.7109375" style="72" customWidth="1"/>
    <col min="13098" max="13312" width="2.7109375" style="72"/>
    <col min="13313" max="13315" width="2.7109375" style="72" customWidth="1"/>
    <col min="13316" max="13316" width="3.7109375" style="72" customWidth="1"/>
    <col min="13317" max="13328" width="2.7109375" style="72" customWidth="1"/>
    <col min="13329" max="13329" width="2.5703125" style="72" customWidth="1"/>
    <col min="13330" max="13336" width="2.7109375" style="72" customWidth="1"/>
    <col min="13337" max="13337" width="4" style="72" customWidth="1"/>
    <col min="13338" max="13352" width="2.7109375" style="72" customWidth="1"/>
    <col min="13353" max="13353" width="8.7109375" style="72" customWidth="1"/>
    <col min="13354" max="13568" width="2.7109375" style="72"/>
    <col min="13569" max="13571" width="2.7109375" style="72" customWidth="1"/>
    <col min="13572" max="13572" width="3.7109375" style="72" customWidth="1"/>
    <col min="13573" max="13584" width="2.7109375" style="72" customWidth="1"/>
    <col min="13585" max="13585" width="2.5703125" style="72" customWidth="1"/>
    <col min="13586" max="13592" width="2.7109375" style="72" customWidth="1"/>
    <col min="13593" max="13593" width="4" style="72" customWidth="1"/>
    <col min="13594" max="13608" width="2.7109375" style="72" customWidth="1"/>
    <col min="13609" max="13609" width="8.7109375" style="72" customWidth="1"/>
    <col min="13610" max="13824" width="2.7109375" style="72"/>
    <col min="13825" max="13827" width="2.7109375" style="72" customWidth="1"/>
    <col min="13828" max="13828" width="3.7109375" style="72" customWidth="1"/>
    <col min="13829" max="13840" width="2.7109375" style="72" customWidth="1"/>
    <col min="13841" max="13841" width="2.5703125" style="72" customWidth="1"/>
    <col min="13842" max="13848" width="2.7109375" style="72" customWidth="1"/>
    <col min="13849" max="13849" width="4" style="72" customWidth="1"/>
    <col min="13850" max="13864" width="2.7109375" style="72" customWidth="1"/>
    <col min="13865" max="13865" width="8.7109375" style="72" customWidth="1"/>
    <col min="13866" max="14080" width="2.7109375" style="72"/>
    <col min="14081" max="14083" width="2.7109375" style="72" customWidth="1"/>
    <col min="14084" max="14084" width="3.7109375" style="72" customWidth="1"/>
    <col min="14085" max="14096" width="2.7109375" style="72" customWidth="1"/>
    <col min="14097" max="14097" width="2.5703125" style="72" customWidth="1"/>
    <col min="14098" max="14104" width="2.7109375" style="72" customWidth="1"/>
    <col min="14105" max="14105" width="4" style="72" customWidth="1"/>
    <col min="14106" max="14120" width="2.7109375" style="72" customWidth="1"/>
    <col min="14121" max="14121" width="8.7109375" style="72" customWidth="1"/>
    <col min="14122" max="14336" width="2.7109375" style="72"/>
    <col min="14337" max="14339" width="2.7109375" style="72" customWidth="1"/>
    <col min="14340" max="14340" width="3.7109375" style="72" customWidth="1"/>
    <col min="14341" max="14352" width="2.7109375" style="72" customWidth="1"/>
    <col min="14353" max="14353" width="2.5703125" style="72" customWidth="1"/>
    <col min="14354" max="14360" width="2.7109375" style="72" customWidth="1"/>
    <col min="14361" max="14361" width="4" style="72" customWidth="1"/>
    <col min="14362" max="14376" width="2.7109375" style="72" customWidth="1"/>
    <col min="14377" max="14377" width="8.7109375" style="72" customWidth="1"/>
    <col min="14378" max="14592" width="2.7109375" style="72"/>
    <col min="14593" max="14595" width="2.7109375" style="72" customWidth="1"/>
    <col min="14596" max="14596" width="3.7109375" style="72" customWidth="1"/>
    <col min="14597" max="14608" width="2.7109375" style="72" customWidth="1"/>
    <col min="14609" max="14609" width="2.5703125" style="72" customWidth="1"/>
    <col min="14610" max="14616" width="2.7109375" style="72" customWidth="1"/>
    <col min="14617" max="14617" width="4" style="72" customWidth="1"/>
    <col min="14618" max="14632" width="2.7109375" style="72" customWidth="1"/>
    <col min="14633" max="14633" width="8.7109375" style="72" customWidth="1"/>
    <col min="14634" max="14848" width="2.7109375" style="72"/>
    <col min="14849" max="14851" width="2.7109375" style="72" customWidth="1"/>
    <col min="14852" max="14852" width="3.7109375" style="72" customWidth="1"/>
    <col min="14853" max="14864" width="2.7109375" style="72" customWidth="1"/>
    <col min="14865" max="14865" width="2.5703125" style="72" customWidth="1"/>
    <col min="14866" max="14872" width="2.7109375" style="72" customWidth="1"/>
    <col min="14873" max="14873" width="4" style="72" customWidth="1"/>
    <col min="14874" max="14888" width="2.7109375" style="72" customWidth="1"/>
    <col min="14889" max="14889" width="8.7109375" style="72" customWidth="1"/>
    <col min="14890" max="15104" width="2.7109375" style="72"/>
    <col min="15105" max="15107" width="2.7109375" style="72" customWidth="1"/>
    <col min="15108" max="15108" width="3.7109375" style="72" customWidth="1"/>
    <col min="15109" max="15120" width="2.7109375" style="72" customWidth="1"/>
    <col min="15121" max="15121" width="2.5703125" style="72" customWidth="1"/>
    <col min="15122" max="15128" width="2.7109375" style="72" customWidth="1"/>
    <col min="15129" max="15129" width="4" style="72" customWidth="1"/>
    <col min="15130" max="15144" width="2.7109375" style="72" customWidth="1"/>
    <col min="15145" max="15145" width="8.7109375" style="72" customWidth="1"/>
    <col min="15146" max="15360" width="2.7109375" style="72"/>
    <col min="15361" max="15363" width="2.7109375" style="72" customWidth="1"/>
    <col min="15364" max="15364" width="3.7109375" style="72" customWidth="1"/>
    <col min="15365" max="15376" width="2.7109375" style="72" customWidth="1"/>
    <col min="15377" max="15377" width="2.5703125" style="72" customWidth="1"/>
    <col min="15378" max="15384" width="2.7109375" style="72" customWidth="1"/>
    <col min="15385" max="15385" width="4" style="72" customWidth="1"/>
    <col min="15386" max="15400" width="2.7109375" style="72" customWidth="1"/>
    <col min="15401" max="15401" width="8.7109375" style="72" customWidth="1"/>
    <col min="15402" max="15616" width="2.7109375" style="72"/>
    <col min="15617" max="15619" width="2.7109375" style="72" customWidth="1"/>
    <col min="15620" max="15620" width="3.7109375" style="72" customWidth="1"/>
    <col min="15621" max="15632" width="2.7109375" style="72" customWidth="1"/>
    <col min="15633" max="15633" width="2.5703125" style="72" customWidth="1"/>
    <col min="15634" max="15640" width="2.7109375" style="72" customWidth="1"/>
    <col min="15641" max="15641" width="4" style="72" customWidth="1"/>
    <col min="15642" max="15656" width="2.7109375" style="72" customWidth="1"/>
    <col min="15657" max="15657" width="8.7109375" style="72" customWidth="1"/>
    <col min="15658" max="15872" width="2.7109375" style="72"/>
    <col min="15873" max="15875" width="2.7109375" style="72" customWidth="1"/>
    <col min="15876" max="15876" width="3.7109375" style="72" customWidth="1"/>
    <col min="15877" max="15888" width="2.7109375" style="72" customWidth="1"/>
    <col min="15889" max="15889" width="2.5703125" style="72" customWidth="1"/>
    <col min="15890" max="15896" width="2.7109375" style="72" customWidth="1"/>
    <col min="15897" max="15897" width="4" style="72" customWidth="1"/>
    <col min="15898" max="15912" width="2.7109375" style="72" customWidth="1"/>
    <col min="15913" max="15913" width="8.7109375" style="72" customWidth="1"/>
    <col min="15914" max="16128" width="2.7109375" style="72"/>
    <col min="16129" max="16131" width="2.7109375" style="72" customWidth="1"/>
    <col min="16132" max="16132" width="3.7109375" style="72" customWidth="1"/>
    <col min="16133" max="16144" width="2.7109375" style="72" customWidth="1"/>
    <col min="16145" max="16145" width="2.5703125" style="72" customWidth="1"/>
    <col min="16146" max="16152" width="2.7109375" style="72" customWidth="1"/>
    <col min="16153" max="16153" width="4" style="72" customWidth="1"/>
    <col min="16154" max="16168" width="2.7109375" style="72" customWidth="1"/>
    <col min="16169" max="16169" width="8.7109375" style="72" customWidth="1"/>
    <col min="16170" max="16384" width="2.7109375" style="72"/>
  </cols>
  <sheetData>
    <row r="1" spans="1:39" ht="36">
      <c r="F1" s="306" t="s">
        <v>84</v>
      </c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X1" s="149" t="s">
        <v>85</v>
      </c>
      <c r="Y1" s="149"/>
      <c r="Z1" s="149"/>
      <c r="AA1" s="149"/>
      <c r="AB1" s="149"/>
      <c r="AC1" s="149"/>
      <c r="AD1" s="307" t="s">
        <v>151</v>
      </c>
      <c r="AE1" s="307"/>
      <c r="AF1" s="307"/>
      <c r="AG1" s="307"/>
      <c r="AH1" s="307"/>
      <c r="AI1" s="307"/>
      <c r="AJ1" s="307"/>
      <c r="AK1" s="307"/>
    </row>
    <row r="2" spans="1:39" ht="7.5" customHeight="1"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X2" s="149"/>
      <c r="Y2" s="149"/>
      <c r="Z2" s="149"/>
      <c r="AA2" s="149"/>
      <c r="AB2" s="149"/>
      <c r="AC2" s="149"/>
      <c r="AD2" s="150"/>
      <c r="AE2" s="150"/>
      <c r="AF2" s="150"/>
      <c r="AG2" s="150"/>
      <c r="AH2" s="150"/>
      <c r="AI2" s="150"/>
      <c r="AJ2" s="150"/>
      <c r="AK2" s="150"/>
    </row>
    <row r="3" spans="1:39" ht="15" customHeight="1">
      <c r="F3" s="308" t="s">
        <v>170</v>
      </c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X3" s="309" t="s">
        <v>86</v>
      </c>
      <c r="Y3" s="309"/>
      <c r="Z3" s="309"/>
      <c r="AA3" s="309"/>
      <c r="AB3" s="309"/>
      <c r="AC3" s="309"/>
      <c r="AD3" s="310" t="s">
        <v>152</v>
      </c>
      <c r="AE3" s="310"/>
      <c r="AF3" s="310"/>
      <c r="AG3" s="310"/>
      <c r="AH3" s="310"/>
      <c r="AI3" s="310"/>
      <c r="AJ3" s="310"/>
      <c r="AK3" s="310"/>
    </row>
    <row r="4" spans="1:39" ht="15" customHeight="1">
      <c r="F4" s="309" t="s">
        <v>171</v>
      </c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X4" s="309" t="s">
        <v>87</v>
      </c>
      <c r="Y4" s="309"/>
      <c r="Z4" s="309"/>
      <c r="AA4" s="309"/>
      <c r="AB4" s="309"/>
      <c r="AC4" s="309"/>
      <c r="AD4" s="311" t="s">
        <v>153</v>
      </c>
      <c r="AE4" s="311"/>
      <c r="AF4" s="311"/>
      <c r="AG4" s="311"/>
      <c r="AH4" s="311"/>
      <c r="AI4" s="311"/>
      <c r="AJ4" s="311"/>
      <c r="AK4" s="311"/>
    </row>
    <row r="5" spans="1:39" ht="15" customHeight="1">
      <c r="F5" s="309" t="s">
        <v>172</v>
      </c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X5" s="73"/>
      <c r="Y5" s="73"/>
      <c r="Z5" s="73"/>
      <c r="AA5" s="73"/>
      <c r="AB5" s="73"/>
      <c r="AC5" s="73"/>
      <c r="AD5" s="311" t="s">
        <v>154</v>
      </c>
      <c r="AE5" s="311"/>
      <c r="AF5" s="311"/>
      <c r="AG5" s="311"/>
      <c r="AH5" s="311"/>
      <c r="AI5" s="311"/>
      <c r="AJ5" s="311"/>
      <c r="AK5" s="311"/>
    </row>
    <row r="6" spans="1:39" ht="15" customHeight="1">
      <c r="F6" s="149"/>
      <c r="G6" s="149"/>
      <c r="H6" s="149"/>
      <c r="I6" s="149"/>
      <c r="J6" s="149"/>
      <c r="K6" s="149"/>
      <c r="L6" s="150"/>
      <c r="M6" s="150"/>
      <c r="N6" s="150"/>
      <c r="O6" s="150"/>
      <c r="P6" s="150"/>
      <c r="Q6" s="150"/>
      <c r="R6" s="150"/>
      <c r="S6" s="150"/>
      <c r="T6" s="150"/>
      <c r="U6" s="150"/>
      <c r="X6" s="309" t="s">
        <v>88</v>
      </c>
      <c r="Y6" s="309"/>
      <c r="Z6" s="309"/>
      <c r="AA6" s="309"/>
      <c r="AB6" s="309"/>
      <c r="AC6" s="309"/>
      <c r="AD6" s="312">
        <v>606123456</v>
      </c>
      <c r="AE6" s="312"/>
      <c r="AF6" s="312"/>
      <c r="AG6" s="312"/>
      <c r="AH6" s="312"/>
      <c r="AI6" s="312"/>
      <c r="AJ6" s="312"/>
      <c r="AK6" s="312"/>
    </row>
    <row r="7" spans="1:39" ht="12.75" customHeight="1" thickBot="1"/>
    <row r="8" spans="1:39" s="79" customFormat="1" ht="18" customHeight="1">
      <c r="A8" s="74" t="s">
        <v>89</v>
      </c>
      <c r="B8" s="75"/>
      <c r="C8" s="75"/>
      <c r="D8" s="75"/>
      <c r="E8" s="75"/>
      <c r="F8" s="75"/>
      <c r="G8" s="75"/>
      <c r="H8" s="75"/>
      <c r="I8" s="76"/>
      <c r="J8" s="77" t="s">
        <v>90</v>
      </c>
      <c r="K8" s="75"/>
      <c r="L8" s="75"/>
      <c r="M8" s="75"/>
      <c r="N8" s="75"/>
      <c r="O8" s="75"/>
      <c r="P8" s="75"/>
      <c r="Q8" s="75"/>
      <c r="R8" s="76"/>
      <c r="S8" s="77" t="s">
        <v>91</v>
      </c>
      <c r="T8" s="75"/>
      <c r="U8" s="75"/>
      <c r="V8" s="75"/>
      <c r="W8" s="75"/>
      <c r="X8" s="75"/>
      <c r="Y8" s="75"/>
      <c r="Z8" s="75"/>
      <c r="AA8" s="75"/>
      <c r="AB8" s="76"/>
      <c r="AC8" s="77" t="s">
        <v>92</v>
      </c>
      <c r="AD8" s="75"/>
      <c r="AE8" s="75"/>
      <c r="AF8" s="75"/>
      <c r="AG8" s="75"/>
      <c r="AH8" s="75"/>
      <c r="AI8" s="75"/>
      <c r="AJ8" s="75"/>
      <c r="AK8" s="78"/>
    </row>
    <row r="9" spans="1:39" s="80" customFormat="1" ht="20.100000000000001" customHeight="1">
      <c r="A9" s="313" t="s">
        <v>155</v>
      </c>
      <c r="B9" s="314"/>
      <c r="C9" s="314"/>
      <c r="D9" s="314"/>
      <c r="E9" s="314"/>
      <c r="F9" s="314"/>
      <c r="G9" s="314"/>
      <c r="H9" s="314"/>
      <c r="I9" s="315"/>
      <c r="J9" s="316" t="s">
        <v>156</v>
      </c>
      <c r="K9" s="314"/>
      <c r="L9" s="314"/>
      <c r="M9" s="314"/>
      <c r="N9" s="314"/>
      <c r="O9" s="314"/>
      <c r="P9" s="314"/>
      <c r="Q9" s="314"/>
      <c r="R9" s="315"/>
      <c r="S9" s="316" t="s">
        <v>173</v>
      </c>
      <c r="T9" s="314"/>
      <c r="U9" s="314"/>
      <c r="V9" s="314"/>
      <c r="W9" s="314"/>
      <c r="X9" s="314"/>
      <c r="Y9" s="314"/>
      <c r="Z9" s="314"/>
      <c r="AA9" s="314"/>
      <c r="AB9" s="315"/>
      <c r="AC9" s="316" t="s">
        <v>155</v>
      </c>
      <c r="AD9" s="314"/>
      <c r="AE9" s="314"/>
      <c r="AF9" s="314"/>
      <c r="AG9" s="314"/>
      <c r="AH9" s="314"/>
      <c r="AI9" s="314"/>
      <c r="AJ9" s="314"/>
      <c r="AK9" s="317"/>
    </row>
    <row r="10" spans="1:39" s="80" customFormat="1" ht="6" customHeight="1">
      <c r="A10" s="81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3"/>
    </row>
    <row r="11" spans="1:39" s="73" customFormat="1" ht="18" customHeight="1">
      <c r="A11" s="84"/>
      <c r="B11" s="277" t="s">
        <v>93</v>
      </c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391" t="s">
        <v>115</v>
      </c>
      <c r="N11" s="310"/>
      <c r="O11" s="310"/>
      <c r="P11" s="310"/>
      <c r="Q11" s="310"/>
      <c r="R11" s="310"/>
      <c r="S11" s="310"/>
      <c r="T11" s="310"/>
      <c r="U11" s="310"/>
      <c r="V11" s="310"/>
      <c r="W11" s="310"/>
      <c r="X11" s="310"/>
      <c r="Y11" s="310"/>
      <c r="Z11" s="310"/>
      <c r="AA11" s="310"/>
      <c r="AB11" s="310"/>
      <c r="AC11" s="310"/>
      <c r="AD11" s="310"/>
      <c r="AE11" s="310"/>
      <c r="AF11" s="310"/>
      <c r="AG11" s="310"/>
      <c r="AH11" s="310"/>
      <c r="AI11" s="310"/>
      <c r="AJ11" s="310"/>
      <c r="AK11" s="85"/>
    </row>
    <row r="12" spans="1:39" s="73" customFormat="1" ht="18" customHeight="1">
      <c r="A12" s="84"/>
      <c r="B12" s="277" t="s">
        <v>94</v>
      </c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86" t="s">
        <v>95</v>
      </c>
      <c r="N12" s="86"/>
      <c r="O12" s="151"/>
      <c r="P12" s="311" t="s">
        <v>157</v>
      </c>
      <c r="Q12" s="311"/>
      <c r="R12" s="311"/>
      <c r="S12" s="311"/>
      <c r="T12" s="311"/>
      <c r="U12" s="311"/>
      <c r="V12" s="311"/>
      <c r="W12" s="311"/>
      <c r="X12" s="311"/>
      <c r="Y12" s="311"/>
      <c r="Z12" s="151"/>
      <c r="AA12" s="86"/>
      <c r="AB12" s="324" t="s">
        <v>96</v>
      </c>
      <c r="AC12" s="324"/>
      <c r="AD12" s="324"/>
      <c r="AE12" s="325" t="s">
        <v>158</v>
      </c>
      <c r="AF12" s="325"/>
      <c r="AG12" s="325"/>
      <c r="AH12" s="325"/>
      <c r="AI12" s="325"/>
      <c r="AJ12" s="325"/>
      <c r="AK12" s="87"/>
    </row>
    <row r="13" spans="1:39" s="73" customFormat="1" ht="18" customHeight="1">
      <c r="A13" s="84"/>
      <c r="B13" s="277" t="s">
        <v>97</v>
      </c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385" t="s">
        <v>115</v>
      </c>
      <c r="N13" s="386"/>
      <c r="O13" s="386"/>
      <c r="P13" s="386"/>
      <c r="Q13" s="386"/>
      <c r="R13" s="3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8"/>
    </row>
    <row r="14" spans="1:39" s="73" customFormat="1" ht="18" customHeight="1">
      <c r="A14" s="153"/>
      <c r="B14" s="387" t="s">
        <v>98</v>
      </c>
      <c r="C14" s="387"/>
      <c r="D14" s="387"/>
      <c r="E14" s="387"/>
      <c r="F14" s="387"/>
      <c r="G14" s="387"/>
      <c r="H14" s="387"/>
      <c r="I14" s="387"/>
      <c r="J14" s="387"/>
      <c r="K14" s="387"/>
      <c r="L14" s="387"/>
      <c r="M14" s="388">
        <v>0</v>
      </c>
      <c r="N14" s="388"/>
      <c r="O14" s="388"/>
      <c r="P14" s="388"/>
      <c r="Q14" s="388"/>
      <c r="R14" s="388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5"/>
      <c r="AL14" s="156"/>
      <c r="AM14" s="156"/>
    </row>
    <row r="15" spans="1:39" s="73" customFormat="1" ht="24.95" customHeight="1">
      <c r="A15" s="157"/>
      <c r="B15" s="389" t="s">
        <v>115</v>
      </c>
      <c r="C15" s="390"/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154"/>
      <c r="S15" s="154"/>
      <c r="T15" s="323" t="s">
        <v>159</v>
      </c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23"/>
      <c r="AJ15" s="323"/>
      <c r="AK15" s="155"/>
      <c r="AL15" s="156"/>
      <c r="AM15" s="156"/>
    </row>
    <row r="16" spans="1:39" s="94" customFormat="1" ht="10.5" customHeight="1">
      <c r="A16" s="158"/>
      <c r="B16" s="395" t="s">
        <v>99</v>
      </c>
      <c r="C16" s="395"/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159"/>
      <c r="S16" s="160"/>
      <c r="T16" s="395" t="s">
        <v>100</v>
      </c>
      <c r="U16" s="395"/>
      <c r="V16" s="395"/>
      <c r="W16" s="395"/>
      <c r="X16" s="395"/>
      <c r="Y16" s="395"/>
      <c r="Z16" s="395"/>
      <c r="AA16" s="395"/>
      <c r="AB16" s="395"/>
      <c r="AC16" s="395"/>
      <c r="AD16" s="395"/>
      <c r="AE16" s="395"/>
      <c r="AF16" s="395"/>
      <c r="AG16" s="395"/>
      <c r="AH16" s="395"/>
      <c r="AI16" s="395"/>
      <c r="AJ16" s="395"/>
      <c r="AK16" s="161"/>
      <c r="AL16" s="162"/>
      <c r="AM16" s="162"/>
    </row>
    <row r="17" spans="1:39" s="73" customFormat="1" ht="6" customHeight="1" thickBot="1">
      <c r="A17" s="163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5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7"/>
      <c r="AL17" s="156"/>
      <c r="AM17" s="156"/>
    </row>
    <row r="18" spans="1:39" s="79" customFormat="1" ht="18" customHeight="1">
      <c r="A18" s="392" t="s">
        <v>101</v>
      </c>
      <c r="B18" s="393"/>
      <c r="C18" s="393"/>
      <c r="D18" s="393"/>
      <c r="E18" s="393"/>
      <c r="F18" s="393"/>
      <c r="G18" s="393"/>
      <c r="H18" s="393"/>
      <c r="I18" s="393"/>
      <c r="J18" s="393"/>
      <c r="K18" s="393"/>
      <c r="L18" s="393"/>
      <c r="M18" s="393"/>
      <c r="N18" s="393"/>
      <c r="O18" s="393"/>
      <c r="P18" s="393"/>
      <c r="Q18" s="393"/>
      <c r="R18" s="393"/>
      <c r="S18" s="393"/>
      <c r="T18" s="393"/>
      <c r="U18" s="393"/>
      <c r="V18" s="393"/>
      <c r="W18" s="393"/>
      <c r="X18" s="393"/>
      <c r="Y18" s="393"/>
      <c r="Z18" s="393"/>
      <c r="AA18" s="393"/>
      <c r="AB18" s="393"/>
      <c r="AC18" s="393"/>
      <c r="AD18" s="393"/>
      <c r="AE18" s="393"/>
      <c r="AF18" s="393"/>
      <c r="AG18" s="393"/>
      <c r="AH18" s="393"/>
      <c r="AI18" s="393"/>
      <c r="AJ18" s="393"/>
      <c r="AK18" s="394"/>
      <c r="AL18" s="168"/>
      <c r="AM18" s="168"/>
    </row>
    <row r="19" spans="1:39" s="73" customFormat="1" ht="6" customHeight="1">
      <c r="A19" s="169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1"/>
      <c r="AL19" s="156"/>
      <c r="AM19" s="156"/>
    </row>
    <row r="20" spans="1:39" s="73" customFormat="1" ht="15" customHeight="1">
      <c r="A20" s="169"/>
      <c r="B20" s="172" t="s">
        <v>160</v>
      </c>
      <c r="C20" s="170"/>
      <c r="D20" s="396" t="s">
        <v>102</v>
      </c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156"/>
      <c r="W20" s="172"/>
      <c r="X20" s="173"/>
      <c r="Y20" s="396" t="s">
        <v>103</v>
      </c>
      <c r="Z20" s="396"/>
      <c r="AA20" s="396"/>
      <c r="AB20" s="396"/>
      <c r="AC20" s="396"/>
      <c r="AD20" s="396"/>
      <c r="AE20" s="396"/>
      <c r="AF20" s="396"/>
      <c r="AG20" s="396"/>
      <c r="AH20" s="396"/>
      <c r="AI20" s="396"/>
      <c r="AJ20" s="396"/>
      <c r="AK20" s="171"/>
      <c r="AL20" s="156"/>
      <c r="AM20" s="156"/>
    </row>
    <row r="21" spans="1:39" s="73" customFormat="1" ht="6" customHeight="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1"/>
      <c r="AL21" s="156"/>
      <c r="AM21" s="156"/>
    </row>
    <row r="22" spans="1:39" s="73" customFormat="1" ht="15" customHeight="1">
      <c r="A22" s="169"/>
      <c r="B22" s="172"/>
      <c r="C22" s="170"/>
      <c r="D22" s="396" t="s">
        <v>104</v>
      </c>
      <c r="E22" s="396"/>
      <c r="F22" s="396"/>
      <c r="G22" s="396"/>
      <c r="H22" s="396"/>
      <c r="I22" s="396"/>
      <c r="J22" s="396"/>
      <c r="K22" s="396"/>
      <c r="L22" s="396"/>
      <c r="M22" s="170"/>
      <c r="N22" s="397" t="s">
        <v>105</v>
      </c>
      <c r="O22" s="397"/>
      <c r="P22" s="397"/>
      <c r="Q22" s="397"/>
      <c r="R22" s="397"/>
      <c r="S22" s="397"/>
      <c r="T22" s="397"/>
      <c r="U22" s="397"/>
      <c r="V22" s="397"/>
      <c r="W22" s="398"/>
      <c r="X22" s="398"/>
      <c r="Y22" s="398"/>
      <c r="Z22" s="398"/>
      <c r="AA22" s="398"/>
      <c r="AB22" s="398"/>
      <c r="AC22" s="398"/>
      <c r="AD22" s="398"/>
      <c r="AE22" s="398"/>
      <c r="AF22" s="398"/>
      <c r="AG22" s="398"/>
      <c r="AH22" s="398"/>
      <c r="AI22" s="398"/>
      <c r="AJ22" s="398"/>
      <c r="AK22" s="171"/>
      <c r="AL22" s="156"/>
      <c r="AM22" s="156"/>
    </row>
    <row r="23" spans="1:39" s="73" customFormat="1" ht="6" customHeight="1" thickBot="1">
      <c r="A23" s="169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1"/>
      <c r="AL23" s="156"/>
      <c r="AM23" s="156"/>
    </row>
    <row r="24" spans="1:39" s="79" customFormat="1" ht="18" customHeight="1">
      <c r="A24" s="392" t="s">
        <v>106</v>
      </c>
      <c r="B24" s="393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3"/>
      <c r="AI24" s="393"/>
      <c r="AJ24" s="393"/>
      <c r="AK24" s="394"/>
      <c r="AL24" s="168"/>
      <c r="AM24" s="168"/>
    </row>
    <row r="25" spans="1:39" s="73" customFormat="1" ht="6" customHeight="1">
      <c r="A25" s="174"/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5"/>
      <c r="AL25" s="156"/>
      <c r="AM25" s="156"/>
    </row>
    <row r="26" spans="1:39" s="73" customFormat="1" ht="15" customHeight="1">
      <c r="A26" s="174"/>
      <c r="B26" s="387" t="s">
        <v>107</v>
      </c>
      <c r="C26" s="387"/>
      <c r="D26" s="387"/>
      <c r="E26" s="387"/>
      <c r="F26" s="387"/>
      <c r="G26" s="387"/>
      <c r="H26" s="387"/>
      <c r="I26" s="387"/>
      <c r="J26" s="387"/>
      <c r="K26" s="387"/>
      <c r="L26" s="387"/>
      <c r="M26" s="387"/>
      <c r="N26" s="387"/>
      <c r="O26" s="387"/>
      <c r="P26" s="387"/>
      <c r="Q26" s="387"/>
      <c r="R26" s="387"/>
      <c r="S26" s="154"/>
      <c r="T26" s="329">
        <v>39581</v>
      </c>
      <c r="U26" s="329"/>
      <c r="V26" s="329"/>
      <c r="W26" s="329"/>
      <c r="X26" s="329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5"/>
      <c r="AL26" s="156"/>
      <c r="AM26" s="156"/>
    </row>
    <row r="27" spans="1:39" s="73" customFormat="1" ht="20.100000000000001" customHeight="1">
      <c r="A27" s="157"/>
      <c r="B27" s="387" t="s">
        <v>108</v>
      </c>
      <c r="C27" s="387"/>
      <c r="D27" s="387"/>
      <c r="E27" s="387"/>
      <c r="F27" s="387"/>
      <c r="G27" s="387"/>
      <c r="H27" s="387"/>
      <c r="I27" s="387"/>
      <c r="J27" s="387"/>
      <c r="K27" s="387"/>
      <c r="L27" s="387"/>
      <c r="M27" s="387"/>
      <c r="N27" s="387"/>
      <c r="O27" s="387"/>
      <c r="P27" s="387"/>
      <c r="Q27" s="387"/>
      <c r="R27" s="387"/>
      <c r="S27" s="154"/>
      <c r="T27" s="323" t="s">
        <v>161</v>
      </c>
      <c r="U27" s="323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155"/>
      <c r="AL27" s="156"/>
      <c r="AM27" s="156"/>
    </row>
    <row r="28" spans="1:39" s="94" customFormat="1" ht="10.5" customHeight="1">
      <c r="A28" s="175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60"/>
      <c r="T28" s="395" t="s">
        <v>109</v>
      </c>
      <c r="U28" s="395"/>
      <c r="V28" s="395"/>
      <c r="W28" s="395"/>
      <c r="X28" s="395"/>
      <c r="Y28" s="395"/>
      <c r="Z28" s="395"/>
      <c r="AA28" s="395"/>
      <c r="AB28" s="395"/>
      <c r="AC28" s="395"/>
      <c r="AD28" s="395"/>
      <c r="AE28" s="395"/>
      <c r="AF28" s="395"/>
      <c r="AG28" s="395"/>
      <c r="AH28" s="395"/>
      <c r="AI28" s="395"/>
      <c r="AJ28" s="395"/>
      <c r="AK28" s="161"/>
      <c r="AL28" s="162"/>
      <c r="AM28" s="162"/>
    </row>
    <row r="29" spans="1:39" s="73" customFormat="1" ht="6" customHeight="1">
      <c r="A29" s="177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9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1"/>
      <c r="AL29" s="156"/>
      <c r="AM29" s="156"/>
    </row>
    <row r="30" spans="1:39" s="79" customFormat="1" ht="18" customHeight="1">
      <c r="A30" s="399" t="s">
        <v>110</v>
      </c>
      <c r="B30" s="400"/>
      <c r="C30" s="400"/>
      <c r="D30" s="400"/>
      <c r="E30" s="400"/>
      <c r="F30" s="400"/>
      <c r="G30" s="400"/>
      <c r="H30" s="400"/>
      <c r="I30" s="400"/>
      <c r="J30" s="400"/>
      <c r="K30" s="400"/>
      <c r="L30" s="400"/>
      <c r="M30" s="400"/>
      <c r="N30" s="400"/>
      <c r="O30" s="400"/>
      <c r="P30" s="400"/>
      <c r="Q30" s="400"/>
      <c r="R30" s="400"/>
      <c r="S30" s="400"/>
      <c r="T30" s="400"/>
      <c r="U30" s="400"/>
      <c r="V30" s="400"/>
      <c r="W30" s="400"/>
      <c r="X30" s="400"/>
      <c r="Y30" s="400"/>
      <c r="Z30" s="400"/>
      <c r="AA30" s="400"/>
      <c r="AB30" s="400"/>
      <c r="AC30" s="400"/>
      <c r="AD30" s="400"/>
      <c r="AE30" s="400"/>
      <c r="AF30" s="400"/>
      <c r="AG30" s="400"/>
      <c r="AH30" s="400"/>
      <c r="AI30" s="400"/>
      <c r="AJ30" s="400"/>
      <c r="AK30" s="401"/>
      <c r="AL30" s="168"/>
      <c r="AM30" s="168"/>
    </row>
    <row r="31" spans="1:39" s="73" customFormat="1" ht="6" customHeight="1">
      <c r="A31" s="174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5"/>
      <c r="AL31" s="156"/>
      <c r="AM31" s="156"/>
    </row>
    <row r="32" spans="1:39" s="73" customFormat="1" ht="15" customHeight="1">
      <c r="A32" s="174"/>
      <c r="B32" s="154" t="s">
        <v>111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54"/>
      <c r="N32" s="154"/>
      <c r="O32" s="154"/>
      <c r="P32" s="154"/>
      <c r="Q32" s="154"/>
      <c r="R32" s="154"/>
      <c r="S32" s="183" t="s">
        <v>112</v>
      </c>
      <c r="T32" s="184"/>
      <c r="U32" s="184"/>
      <c r="V32" s="184"/>
      <c r="W32" s="184"/>
      <c r="X32" s="184"/>
      <c r="Y32" s="184"/>
      <c r="Z32" s="184"/>
      <c r="AA32" s="402" t="s">
        <v>113</v>
      </c>
      <c r="AB32" s="402"/>
      <c r="AC32" s="402"/>
      <c r="AD32" s="402"/>
      <c r="AE32" s="402"/>
      <c r="AF32" s="402"/>
      <c r="AG32" s="402"/>
      <c r="AH32" s="403"/>
      <c r="AI32" s="404"/>
      <c r="AJ32" s="404"/>
      <c r="AK32" s="405"/>
      <c r="AL32" s="156"/>
      <c r="AM32" s="156"/>
    </row>
    <row r="33" spans="1:39" s="73" customFormat="1" ht="15" customHeight="1">
      <c r="A33" s="157"/>
      <c r="B33" s="154" t="s">
        <v>114</v>
      </c>
      <c r="C33" s="154"/>
      <c r="D33" s="154"/>
      <c r="E33" s="154"/>
      <c r="F33" s="154"/>
      <c r="G33" s="154"/>
      <c r="H33" s="154"/>
      <c r="I33" s="154"/>
      <c r="J33" s="154"/>
      <c r="K33" s="156"/>
      <c r="L33" s="406" t="s">
        <v>115</v>
      </c>
      <c r="M33" s="406"/>
      <c r="N33" s="406"/>
      <c r="O33" s="406"/>
      <c r="P33" s="406"/>
      <c r="Q33" s="406"/>
      <c r="R33" s="154"/>
      <c r="S33" s="407" t="s">
        <v>116</v>
      </c>
      <c r="T33" s="408"/>
      <c r="U33" s="408"/>
      <c r="V33" s="409"/>
      <c r="W33" s="407" t="s">
        <v>117</v>
      </c>
      <c r="X33" s="408"/>
      <c r="Y33" s="408"/>
      <c r="Z33" s="409"/>
      <c r="AA33" s="407" t="s">
        <v>118</v>
      </c>
      <c r="AB33" s="408"/>
      <c r="AC33" s="408"/>
      <c r="AD33" s="409"/>
      <c r="AE33" s="407" t="s">
        <v>119</v>
      </c>
      <c r="AF33" s="408"/>
      <c r="AG33" s="408"/>
      <c r="AH33" s="409"/>
      <c r="AI33" s="407" t="s">
        <v>120</v>
      </c>
      <c r="AJ33" s="408"/>
      <c r="AK33" s="410"/>
      <c r="AL33" s="156"/>
      <c r="AM33" s="156"/>
    </row>
    <row r="34" spans="1:39" s="73" customFormat="1" ht="15" customHeight="1">
      <c r="A34" s="157"/>
      <c r="B34" s="387" t="s">
        <v>121</v>
      </c>
      <c r="C34" s="387"/>
      <c r="D34" s="387"/>
      <c r="E34" s="387"/>
      <c r="F34" s="387"/>
      <c r="G34" s="387"/>
      <c r="H34" s="387"/>
      <c r="I34" s="387"/>
      <c r="J34" s="387"/>
      <c r="K34" s="154"/>
      <c r="L34" s="419">
        <v>0</v>
      </c>
      <c r="M34" s="419"/>
      <c r="N34" s="419"/>
      <c r="O34" s="419"/>
      <c r="P34" s="419"/>
      <c r="Q34" s="419"/>
      <c r="R34" s="154"/>
      <c r="S34" s="411"/>
      <c r="T34" s="412"/>
      <c r="U34" s="412"/>
      <c r="V34" s="420"/>
      <c r="W34" s="411"/>
      <c r="X34" s="412"/>
      <c r="Y34" s="412"/>
      <c r="Z34" s="420"/>
      <c r="AA34" s="411"/>
      <c r="AB34" s="412"/>
      <c r="AC34" s="412"/>
      <c r="AD34" s="420"/>
      <c r="AE34" s="411"/>
      <c r="AF34" s="412"/>
      <c r="AG34" s="412"/>
      <c r="AH34" s="420"/>
      <c r="AI34" s="411"/>
      <c r="AJ34" s="412"/>
      <c r="AK34" s="413"/>
      <c r="AL34" s="156"/>
      <c r="AM34" s="156"/>
    </row>
    <row r="35" spans="1:39" s="73" customFormat="1" ht="15" customHeight="1">
      <c r="A35" s="157"/>
      <c r="B35" s="387" t="s">
        <v>122</v>
      </c>
      <c r="C35" s="387"/>
      <c r="D35" s="387"/>
      <c r="E35" s="387"/>
      <c r="F35" s="387"/>
      <c r="G35" s="387"/>
      <c r="H35" s="387"/>
      <c r="I35" s="387"/>
      <c r="J35" s="387"/>
      <c r="K35" s="154"/>
      <c r="L35" s="414">
        <f>Z62</f>
        <v>1145.8884</v>
      </c>
      <c r="M35" s="414"/>
      <c r="N35" s="414"/>
      <c r="O35" s="414"/>
      <c r="P35" s="414"/>
      <c r="Q35" s="414"/>
      <c r="R35" s="154"/>
      <c r="S35" s="415"/>
      <c r="T35" s="416"/>
      <c r="U35" s="416"/>
      <c r="V35" s="417"/>
      <c r="W35" s="415"/>
      <c r="X35" s="416"/>
      <c r="Y35" s="416"/>
      <c r="Z35" s="417"/>
      <c r="AA35" s="415"/>
      <c r="AB35" s="416"/>
      <c r="AC35" s="416"/>
      <c r="AD35" s="417"/>
      <c r="AE35" s="415"/>
      <c r="AF35" s="416"/>
      <c r="AG35" s="416"/>
      <c r="AH35" s="417"/>
      <c r="AI35" s="415"/>
      <c r="AJ35" s="416"/>
      <c r="AK35" s="418"/>
      <c r="AL35" s="156"/>
      <c r="AM35" s="156"/>
    </row>
    <row r="36" spans="1:39" s="73" customFormat="1" ht="15" customHeight="1">
      <c r="A36" s="157"/>
      <c r="B36" s="154" t="s">
        <v>123</v>
      </c>
      <c r="C36" s="154"/>
      <c r="D36" s="154"/>
      <c r="E36" s="323" t="s">
        <v>162</v>
      </c>
      <c r="F36" s="323"/>
      <c r="G36" s="323"/>
      <c r="H36" s="323"/>
      <c r="I36" s="323"/>
      <c r="J36" s="323"/>
      <c r="K36" s="323"/>
      <c r="L36" s="323"/>
      <c r="M36" s="323"/>
      <c r="N36" s="323"/>
      <c r="O36" s="323"/>
      <c r="P36" s="323"/>
      <c r="Q36" s="323"/>
      <c r="R36" s="154"/>
      <c r="S36" s="426"/>
      <c r="T36" s="427"/>
      <c r="U36" s="427"/>
      <c r="V36" s="428"/>
      <c r="W36" s="426"/>
      <c r="X36" s="427"/>
      <c r="Y36" s="427"/>
      <c r="Z36" s="428"/>
      <c r="AA36" s="426"/>
      <c r="AB36" s="427"/>
      <c r="AC36" s="427"/>
      <c r="AD36" s="428"/>
      <c r="AE36" s="426"/>
      <c r="AF36" s="427"/>
      <c r="AG36" s="427"/>
      <c r="AH36" s="428"/>
      <c r="AI36" s="426"/>
      <c r="AJ36" s="427"/>
      <c r="AK36" s="429"/>
      <c r="AL36" s="156"/>
      <c r="AM36" s="156"/>
    </row>
    <row r="37" spans="1:39" s="73" customFormat="1" ht="15" customHeight="1">
      <c r="A37" s="157"/>
      <c r="B37" s="156"/>
      <c r="C37" s="154"/>
      <c r="D37" s="154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54"/>
      <c r="S37" s="421" t="s">
        <v>124</v>
      </c>
      <c r="T37" s="422"/>
      <c r="U37" s="422"/>
      <c r="V37" s="422"/>
      <c r="W37" s="422"/>
      <c r="X37" s="422"/>
      <c r="Y37" s="422"/>
      <c r="Z37" s="408" t="s">
        <v>163</v>
      </c>
      <c r="AA37" s="408"/>
      <c r="AB37" s="408"/>
      <c r="AC37" s="408"/>
      <c r="AD37" s="408"/>
      <c r="AE37" s="408"/>
      <c r="AF37" s="408"/>
      <c r="AG37" s="408"/>
      <c r="AH37" s="408"/>
      <c r="AI37" s="408"/>
      <c r="AJ37" s="408"/>
      <c r="AK37" s="410"/>
      <c r="AL37" s="156"/>
      <c r="AM37" s="156"/>
    </row>
    <row r="38" spans="1:39" s="73" customFormat="1" ht="20.100000000000001" customHeight="1">
      <c r="A38" s="157"/>
      <c r="B38" s="423"/>
      <c r="C38" s="424"/>
      <c r="D38" s="424"/>
      <c r="E38" s="424"/>
      <c r="F38" s="424"/>
      <c r="G38" s="424"/>
      <c r="H38" s="424"/>
      <c r="I38" s="424"/>
      <c r="J38" s="154"/>
      <c r="K38" s="424"/>
      <c r="L38" s="424"/>
      <c r="M38" s="424"/>
      <c r="N38" s="424"/>
      <c r="O38" s="424"/>
      <c r="P38" s="424"/>
      <c r="Q38" s="424"/>
      <c r="R38" s="424"/>
      <c r="S38" s="154"/>
      <c r="T38" s="425" t="s">
        <v>164</v>
      </c>
      <c r="U38" s="425"/>
      <c r="V38" s="425"/>
      <c r="W38" s="425"/>
      <c r="X38" s="425"/>
      <c r="Y38" s="425"/>
      <c r="Z38" s="425"/>
      <c r="AA38" s="425"/>
      <c r="AB38" s="154"/>
      <c r="AC38" s="425" t="s">
        <v>165</v>
      </c>
      <c r="AD38" s="425"/>
      <c r="AE38" s="425"/>
      <c r="AF38" s="425"/>
      <c r="AG38" s="425"/>
      <c r="AH38" s="425"/>
      <c r="AI38" s="425"/>
      <c r="AJ38" s="425"/>
      <c r="AK38" s="155"/>
      <c r="AL38" s="156"/>
      <c r="AM38" s="156"/>
    </row>
    <row r="39" spans="1:39" s="94" customFormat="1" ht="10.5" customHeight="1">
      <c r="A39" s="175"/>
      <c r="B39" s="395" t="s">
        <v>125</v>
      </c>
      <c r="C39" s="395"/>
      <c r="D39" s="395"/>
      <c r="E39" s="395"/>
      <c r="F39" s="395"/>
      <c r="G39" s="395"/>
      <c r="H39" s="395"/>
      <c r="I39" s="395"/>
      <c r="J39" s="176"/>
      <c r="K39" s="395" t="s">
        <v>126</v>
      </c>
      <c r="L39" s="395"/>
      <c r="M39" s="395"/>
      <c r="N39" s="395"/>
      <c r="O39" s="395"/>
      <c r="P39" s="395"/>
      <c r="Q39" s="395"/>
      <c r="R39" s="395"/>
      <c r="S39" s="176"/>
      <c r="T39" s="395" t="s">
        <v>127</v>
      </c>
      <c r="U39" s="395"/>
      <c r="V39" s="395"/>
      <c r="W39" s="395"/>
      <c r="X39" s="395"/>
      <c r="Y39" s="395"/>
      <c r="Z39" s="395"/>
      <c r="AA39" s="395"/>
      <c r="AB39" s="176"/>
      <c r="AC39" s="395" t="s">
        <v>128</v>
      </c>
      <c r="AD39" s="395"/>
      <c r="AE39" s="395"/>
      <c r="AF39" s="395"/>
      <c r="AG39" s="395"/>
      <c r="AH39" s="395"/>
      <c r="AI39" s="395"/>
      <c r="AJ39" s="395"/>
      <c r="AK39" s="186"/>
      <c r="AL39" s="162"/>
      <c r="AM39" s="162"/>
    </row>
    <row r="40" spans="1:39" s="73" customFormat="1" ht="10.5" customHeight="1" thickBot="1">
      <c r="A40" s="187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9"/>
      <c r="AL40" s="156"/>
      <c r="AM40" s="156"/>
    </row>
    <row r="41" spans="1:39" s="79" customFormat="1" ht="18" customHeight="1">
      <c r="A41" s="326" t="s">
        <v>106</v>
      </c>
      <c r="B41" s="327"/>
      <c r="C41" s="327"/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327"/>
      <c r="W41" s="327"/>
      <c r="X41" s="327"/>
      <c r="Y41" s="327"/>
      <c r="Z41" s="327"/>
      <c r="AA41" s="327"/>
      <c r="AB41" s="327"/>
      <c r="AC41" s="327"/>
      <c r="AD41" s="327"/>
      <c r="AE41" s="327"/>
      <c r="AF41" s="327"/>
      <c r="AG41" s="327"/>
      <c r="AH41" s="327"/>
      <c r="AI41" s="327"/>
      <c r="AJ41" s="327"/>
      <c r="AK41" s="328"/>
    </row>
    <row r="42" spans="1:39" s="73" customFormat="1" ht="10.5" customHeight="1" thickBot="1">
      <c r="A42" s="81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3"/>
    </row>
    <row r="43" spans="1:39" s="73" customFormat="1" ht="15" customHeight="1" thickBot="1">
      <c r="A43" s="121"/>
      <c r="B43" s="366" t="s">
        <v>129</v>
      </c>
      <c r="C43" s="366"/>
      <c r="D43" s="366"/>
      <c r="E43" s="366"/>
      <c r="F43" s="366"/>
      <c r="G43" s="366"/>
      <c r="I43" s="430">
        <v>5.4</v>
      </c>
      <c r="J43" s="431"/>
      <c r="K43" s="432"/>
      <c r="L43" s="86"/>
      <c r="M43" s="86"/>
      <c r="N43" s="370" t="s">
        <v>130</v>
      </c>
      <c r="O43" s="371"/>
      <c r="P43" s="370" t="s">
        <v>131</v>
      </c>
      <c r="Q43" s="371"/>
      <c r="R43" s="370" t="s">
        <v>132</v>
      </c>
      <c r="S43" s="371"/>
      <c r="T43" s="370" t="s">
        <v>133</v>
      </c>
      <c r="U43" s="371"/>
      <c r="V43" s="370" t="s">
        <v>134</v>
      </c>
      <c r="W43" s="371"/>
      <c r="X43" s="370" t="s">
        <v>135</v>
      </c>
      <c r="Y43" s="371"/>
      <c r="Z43" s="370" t="s">
        <v>136</v>
      </c>
      <c r="AA43" s="371"/>
      <c r="AB43" s="86"/>
      <c r="AC43" s="122" t="s">
        <v>137</v>
      </c>
      <c r="AD43" s="123"/>
      <c r="AE43" s="123"/>
      <c r="AF43" s="123"/>
      <c r="AG43" s="123"/>
      <c r="AH43" s="123"/>
      <c r="AI43" s="123"/>
      <c r="AJ43" s="124"/>
      <c r="AK43" s="88"/>
    </row>
    <row r="44" spans="1:39" s="73" customFormat="1" ht="15" customHeight="1" thickBot="1">
      <c r="A44" s="121"/>
      <c r="B44" s="125"/>
      <c r="C44" s="125"/>
      <c r="D44" s="125"/>
      <c r="E44" s="125"/>
      <c r="F44" s="125"/>
      <c r="G44" s="125"/>
      <c r="H44" s="126"/>
      <c r="I44" s="126"/>
      <c r="J44" s="126"/>
      <c r="K44" s="86"/>
      <c r="L44" s="86"/>
      <c r="M44" s="86"/>
      <c r="N44" s="372"/>
      <c r="O44" s="373"/>
      <c r="P44" s="372"/>
      <c r="Q44" s="373"/>
      <c r="R44" s="372"/>
      <c r="S44" s="373"/>
      <c r="T44" s="372"/>
      <c r="U44" s="373"/>
      <c r="V44" s="372"/>
      <c r="W44" s="373"/>
      <c r="X44" s="372"/>
      <c r="Y44" s="373"/>
      <c r="Z44" s="372"/>
      <c r="AA44" s="373"/>
      <c r="AB44" s="86"/>
      <c r="AC44" s="86"/>
      <c r="AD44" s="86"/>
      <c r="AE44" s="86"/>
      <c r="AF44" s="86"/>
      <c r="AG44" s="86"/>
      <c r="AH44" s="86"/>
      <c r="AI44" s="86"/>
      <c r="AJ44" s="86"/>
      <c r="AK44" s="88"/>
    </row>
    <row r="45" spans="1:39" s="73" customFormat="1" ht="15" customHeight="1" thickBot="1">
      <c r="A45" s="121"/>
      <c r="B45" s="366" t="s">
        <v>138</v>
      </c>
      <c r="C45" s="366"/>
      <c r="D45" s="366"/>
      <c r="E45" s="366"/>
      <c r="F45" s="366"/>
      <c r="G45" s="366"/>
      <c r="I45" s="430">
        <v>35.9</v>
      </c>
      <c r="J45" s="431"/>
      <c r="K45" s="432"/>
      <c r="L45" s="86"/>
      <c r="M45" s="86"/>
      <c r="N45" s="372"/>
      <c r="O45" s="373"/>
      <c r="P45" s="372"/>
      <c r="Q45" s="373"/>
      <c r="R45" s="372"/>
      <c r="S45" s="373"/>
      <c r="T45" s="372"/>
      <c r="U45" s="373"/>
      <c r="V45" s="372"/>
      <c r="W45" s="373"/>
      <c r="X45" s="372"/>
      <c r="Y45" s="373"/>
      <c r="Z45" s="372"/>
      <c r="AA45" s="373"/>
      <c r="AB45" s="86"/>
      <c r="AC45" s="86" t="s">
        <v>139</v>
      </c>
      <c r="AD45" s="86"/>
      <c r="AE45" s="86"/>
      <c r="AF45" s="86"/>
      <c r="AG45" s="86"/>
      <c r="AH45" s="86"/>
      <c r="AI45" s="376">
        <f>IF(I43="","",I43/100*I45)</f>
        <v>1.9386000000000001</v>
      </c>
      <c r="AJ45" s="376"/>
      <c r="AK45" s="88"/>
    </row>
    <row r="46" spans="1:39" s="73" customFormat="1" ht="15" customHeight="1">
      <c r="A46" s="121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374"/>
      <c r="O46" s="375"/>
      <c r="P46" s="374"/>
      <c r="Q46" s="375"/>
      <c r="R46" s="374"/>
      <c r="S46" s="375"/>
      <c r="T46" s="374"/>
      <c r="U46" s="375"/>
      <c r="V46" s="374"/>
      <c r="W46" s="375"/>
      <c r="X46" s="374"/>
      <c r="Y46" s="375"/>
      <c r="Z46" s="374"/>
      <c r="AA46" s="375"/>
      <c r="AB46" s="127"/>
      <c r="AC46" s="127"/>
      <c r="AD46" s="86"/>
      <c r="AE46" s="86"/>
      <c r="AF46" s="86"/>
      <c r="AG46" s="86"/>
      <c r="AH46" s="86"/>
      <c r="AI46" s="86"/>
      <c r="AJ46" s="86"/>
      <c r="AK46" s="88"/>
    </row>
    <row r="47" spans="1:39" s="73" customFormat="1" ht="15" customHeight="1">
      <c r="A47" s="128"/>
      <c r="B47" s="377" t="s">
        <v>140</v>
      </c>
      <c r="C47" s="378"/>
      <c r="D47" s="379"/>
      <c r="E47" s="341">
        <v>2</v>
      </c>
      <c r="F47" s="342"/>
      <c r="G47" s="342"/>
      <c r="H47" s="342"/>
      <c r="I47" s="342"/>
      <c r="J47" s="342"/>
      <c r="K47" s="342"/>
      <c r="L47" s="342"/>
      <c r="M47" s="343"/>
      <c r="N47" s="341">
        <v>3</v>
      </c>
      <c r="O47" s="342"/>
      <c r="P47" s="341">
        <v>4</v>
      </c>
      <c r="Q47" s="343"/>
      <c r="R47" s="341">
        <v>5</v>
      </c>
      <c r="S47" s="343"/>
      <c r="T47" s="341">
        <v>6</v>
      </c>
      <c r="U47" s="343"/>
      <c r="V47" s="341">
        <v>7</v>
      </c>
      <c r="W47" s="343"/>
      <c r="X47" s="341">
        <v>8</v>
      </c>
      <c r="Y47" s="343"/>
      <c r="Z47" s="341">
        <v>9</v>
      </c>
      <c r="AA47" s="343"/>
      <c r="AB47" s="129"/>
      <c r="AC47" s="129" t="s">
        <v>141</v>
      </c>
      <c r="AD47" s="86"/>
      <c r="AE47" s="86"/>
      <c r="AF47" s="86"/>
      <c r="AG47" s="86"/>
      <c r="AH47" s="86"/>
      <c r="AI47" s="382">
        <v>3.7</v>
      </c>
      <c r="AJ47" s="382"/>
      <c r="AK47" s="88"/>
    </row>
    <row r="48" spans="1:39" s="73" customFormat="1" ht="15" customHeight="1" thickBot="1">
      <c r="A48" s="128"/>
      <c r="B48" s="297">
        <v>39579</v>
      </c>
      <c r="C48" s="298"/>
      <c r="D48" s="299"/>
      <c r="E48" s="383" t="s">
        <v>142</v>
      </c>
      <c r="F48" s="384"/>
      <c r="G48" s="302" t="s">
        <v>166</v>
      </c>
      <c r="H48" s="302"/>
      <c r="I48" s="302"/>
      <c r="J48" s="302"/>
      <c r="K48" s="302"/>
      <c r="L48" s="302"/>
      <c r="M48" s="303"/>
      <c r="N48" s="304" t="s">
        <v>167</v>
      </c>
      <c r="O48" s="280"/>
      <c r="P48" s="279">
        <f>IF(R48="","",$AI$49)</f>
        <v>5.6386000000000003</v>
      </c>
      <c r="Q48" s="280"/>
      <c r="R48" s="279">
        <v>96</v>
      </c>
      <c r="S48" s="280"/>
      <c r="T48" s="279"/>
      <c r="U48" s="280"/>
      <c r="V48" s="279"/>
      <c r="W48" s="280"/>
      <c r="X48" s="279">
        <f>IF(P48="",IF((T48+V48)&lt;=0,"",(T48+V48)),IF((P48*R48+T48+AJ36)&lt;=0,"",(P48*R48+T48+AJ36)))</f>
        <v>541.30560000000003</v>
      </c>
      <c r="Y48" s="280"/>
      <c r="Z48" s="283">
        <f>X48</f>
        <v>541.30560000000003</v>
      </c>
      <c r="AA48" s="284"/>
      <c r="AB48" s="130"/>
      <c r="AC48" s="131"/>
      <c r="AD48" s="86"/>
      <c r="AE48" s="86"/>
      <c r="AF48" s="86"/>
      <c r="AG48" s="86"/>
      <c r="AH48" s="86"/>
      <c r="AI48" s="86"/>
      <c r="AJ48" s="86"/>
      <c r="AK48" s="88"/>
    </row>
    <row r="49" spans="1:45" s="73" customFormat="1" ht="15" customHeight="1" thickBot="1">
      <c r="A49" s="128"/>
      <c r="B49" s="287">
        <v>39579</v>
      </c>
      <c r="C49" s="288"/>
      <c r="D49" s="289"/>
      <c r="E49" s="290" t="s">
        <v>143</v>
      </c>
      <c r="F49" s="291"/>
      <c r="G49" s="292" t="s">
        <v>156</v>
      </c>
      <c r="H49" s="292"/>
      <c r="I49" s="292"/>
      <c r="J49" s="292"/>
      <c r="K49" s="292"/>
      <c r="L49" s="292"/>
      <c r="M49" s="293"/>
      <c r="N49" s="305"/>
      <c r="O49" s="282"/>
      <c r="P49" s="281"/>
      <c r="Q49" s="282"/>
      <c r="R49" s="281"/>
      <c r="S49" s="282"/>
      <c r="T49" s="281"/>
      <c r="U49" s="282"/>
      <c r="V49" s="281"/>
      <c r="W49" s="282"/>
      <c r="X49" s="281"/>
      <c r="Y49" s="282"/>
      <c r="Z49" s="285"/>
      <c r="AA49" s="286"/>
      <c r="AB49" s="129"/>
      <c r="AC49" s="131" t="s">
        <v>144</v>
      </c>
      <c r="AD49" s="86"/>
      <c r="AE49" s="86"/>
      <c r="AF49" s="86"/>
      <c r="AG49" s="86"/>
      <c r="AH49" s="86"/>
      <c r="AI49" s="380">
        <f>IF(AI45="","",AI47+AI45)</f>
        <v>5.6386000000000003</v>
      </c>
      <c r="AJ49" s="381"/>
      <c r="AK49" s="88"/>
    </row>
    <row r="50" spans="1:45" s="73" customFormat="1" ht="15" customHeight="1">
      <c r="A50" s="128"/>
      <c r="B50" s="297">
        <v>39579</v>
      </c>
      <c r="C50" s="298"/>
      <c r="D50" s="299"/>
      <c r="E50" s="300" t="s">
        <v>142</v>
      </c>
      <c r="F50" s="301"/>
      <c r="G50" s="302" t="s">
        <v>156</v>
      </c>
      <c r="H50" s="302"/>
      <c r="I50" s="302"/>
      <c r="J50" s="302"/>
      <c r="K50" s="302"/>
      <c r="L50" s="302"/>
      <c r="M50" s="303"/>
      <c r="N50" s="304" t="s">
        <v>168</v>
      </c>
      <c r="O50" s="280"/>
      <c r="P50" s="279" t="str">
        <f>IF(R50="","",$AI$49)</f>
        <v/>
      </c>
      <c r="Q50" s="280"/>
      <c r="R50" s="279"/>
      <c r="S50" s="280"/>
      <c r="T50" s="279">
        <v>52</v>
      </c>
      <c r="U50" s="280"/>
      <c r="V50" s="279"/>
      <c r="W50" s="280"/>
      <c r="X50" s="279">
        <f>IF(P50="",IF((T50+V50)&lt;=0,"",(T50+V50)),IF((P50*R50+T50+AJ38)&lt;=0,"",(P50*R50+T50+AJ38)))</f>
        <v>52</v>
      </c>
      <c r="Y50" s="280"/>
      <c r="Z50" s="283">
        <f>X50</f>
        <v>52</v>
      </c>
      <c r="AA50" s="284"/>
      <c r="AB50" s="130"/>
      <c r="AC50" s="132" t="s">
        <v>145</v>
      </c>
      <c r="AD50" s="86"/>
      <c r="AE50" s="86"/>
      <c r="AF50" s="86"/>
      <c r="AG50" s="86"/>
      <c r="AH50" s="86"/>
      <c r="AI50" s="86"/>
      <c r="AJ50" s="86"/>
      <c r="AK50" s="88"/>
    </row>
    <row r="51" spans="1:45" s="73" customFormat="1" ht="15" customHeight="1">
      <c r="A51" s="128"/>
      <c r="B51" s="287">
        <v>39579</v>
      </c>
      <c r="C51" s="288"/>
      <c r="D51" s="289"/>
      <c r="E51" s="290" t="s">
        <v>143</v>
      </c>
      <c r="F51" s="291"/>
      <c r="G51" s="292" t="s">
        <v>156</v>
      </c>
      <c r="H51" s="292"/>
      <c r="I51" s="292"/>
      <c r="J51" s="292"/>
      <c r="K51" s="292"/>
      <c r="L51" s="292"/>
      <c r="M51" s="293"/>
      <c r="N51" s="305"/>
      <c r="O51" s="282"/>
      <c r="P51" s="281"/>
      <c r="Q51" s="282"/>
      <c r="R51" s="281"/>
      <c r="S51" s="282"/>
      <c r="T51" s="281"/>
      <c r="U51" s="282"/>
      <c r="V51" s="281"/>
      <c r="W51" s="282"/>
      <c r="X51" s="281"/>
      <c r="Y51" s="282"/>
      <c r="Z51" s="285"/>
      <c r="AA51" s="286"/>
      <c r="AB51" s="129"/>
      <c r="AC51" s="131"/>
      <c r="AD51" s="86"/>
      <c r="AE51" s="86"/>
      <c r="AF51" s="86"/>
      <c r="AG51" s="86"/>
      <c r="AH51" s="86"/>
      <c r="AI51" s="86"/>
      <c r="AJ51" s="86"/>
      <c r="AK51" s="88"/>
    </row>
    <row r="52" spans="1:45" s="73" customFormat="1" ht="15" customHeight="1">
      <c r="A52" s="128"/>
      <c r="B52" s="297">
        <v>39579</v>
      </c>
      <c r="C52" s="298"/>
      <c r="D52" s="299"/>
      <c r="E52" s="300" t="s">
        <v>142</v>
      </c>
      <c r="F52" s="301"/>
      <c r="G52" s="302" t="s">
        <v>156</v>
      </c>
      <c r="H52" s="302"/>
      <c r="I52" s="302"/>
      <c r="J52" s="302"/>
      <c r="K52" s="302"/>
      <c r="L52" s="302"/>
      <c r="M52" s="303"/>
      <c r="N52" s="304" t="s">
        <v>167</v>
      </c>
      <c r="O52" s="280"/>
      <c r="P52" s="279">
        <f>IF(R52="","",$AI$49)</f>
        <v>5.6386000000000003</v>
      </c>
      <c r="Q52" s="280"/>
      <c r="R52" s="279">
        <v>98</v>
      </c>
      <c r="S52" s="280"/>
      <c r="T52" s="279"/>
      <c r="U52" s="280"/>
      <c r="V52" s="279"/>
      <c r="W52" s="280"/>
      <c r="X52" s="279">
        <f>IF(P52="",IF((T52+V52)&lt;=0,"",(T52+V52)),IF((P52*R52+T52+AJ40)&lt;=0,"",(P52*R52+T52+AJ40)))</f>
        <v>552.58280000000002</v>
      </c>
      <c r="Y52" s="280"/>
      <c r="Z52" s="283">
        <f>X52</f>
        <v>552.58280000000002</v>
      </c>
      <c r="AA52" s="284"/>
      <c r="AB52" s="130"/>
      <c r="AC52" s="131"/>
      <c r="AD52" s="86"/>
      <c r="AE52" s="86"/>
      <c r="AF52" s="86"/>
      <c r="AG52" s="86"/>
      <c r="AH52" s="86"/>
      <c r="AI52" s="86"/>
      <c r="AJ52" s="86"/>
      <c r="AK52" s="88"/>
    </row>
    <row r="53" spans="1:45" s="73" customFormat="1" ht="15" customHeight="1">
      <c r="A53" s="128"/>
      <c r="B53" s="287">
        <v>39579</v>
      </c>
      <c r="C53" s="288"/>
      <c r="D53" s="289"/>
      <c r="E53" s="290" t="s">
        <v>143</v>
      </c>
      <c r="F53" s="291"/>
      <c r="G53" s="292" t="s">
        <v>166</v>
      </c>
      <c r="H53" s="292"/>
      <c r="I53" s="292"/>
      <c r="J53" s="292"/>
      <c r="K53" s="292"/>
      <c r="L53" s="292"/>
      <c r="M53" s="293"/>
      <c r="N53" s="305"/>
      <c r="O53" s="282"/>
      <c r="P53" s="281"/>
      <c r="Q53" s="282"/>
      <c r="R53" s="281"/>
      <c r="S53" s="282"/>
      <c r="T53" s="281"/>
      <c r="U53" s="282"/>
      <c r="V53" s="281"/>
      <c r="W53" s="282"/>
      <c r="X53" s="281"/>
      <c r="Y53" s="282"/>
      <c r="Z53" s="285"/>
      <c r="AA53" s="286"/>
      <c r="AB53" s="129"/>
      <c r="AC53" s="131"/>
      <c r="AD53" s="86"/>
      <c r="AE53" s="86"/>
      <c r="AF53" s="86"/>
      <c r="AG53" s="86"/>
      <c r="AH53" s="86"/>
      <c r="AI53" s="86"/>
      <c r="AJ53" s="86"/>
      <c r="AK53" s="88"/>
    </row>
    <row r="54" spans="1:45" s="73" customFormat="1" ht="15" customHeight="1">
      <c r="A54" s="128"/>
      <c r="B54" s="297"/>
      <c r="C54" s="298"/>
      <c r="D54" s="299"/>
      <c r="E54" s="300" t="s">
        <v>142</v>
      </c>
      <c r="F54" s="301"/>
      <c r="G54" s="302"/>
      <c r="H54" s="302"/>
      <c r="I54" s="302"/>
      <c r="J54" s="302"/>
      <c r="K54" s="302"/>
      <c r="L54" s="302"/>
      <c r="M54" s="303"/>
      <c r="N54" s="304"/>
      <c r="O54" s="280"/>
      <c r="P54" s="279" t="str">
        <f>IF(R54="","",$AI$49)</f>
        <v/>
      </c>
      <c r="Q54" s="280"/>
      <c r="R54" s="279"/>
      <c r="S54" s="280"/>
      <c r="T54" s="279"/>
      <c r="U54" s="280"/>
      <c r="V54" s="279"/>
      <c r="W54" s="280"/>
      <c r="X54" s="279" t="str">
        <f>IF(P54="",IF((T54+V54)&lt;=0,"",(T54+V54)),IF((P54*R54+T54+AJ42)&lt;=0,"",(P54*R54+T54+AJ42)))</f>
        <v/>
      </c>
      <c r="Y54" s="280"/>
      <c r="Z54" s="283" t="str">
        <f>X54</f>
        <v/>
      </c>
      <c r="AA54" s="284"/>
      <c r="AB54" s="130"/>
      <c r="AC54" s="131"/>
      <c r="AD54" s="86"/>
      <c r="AE54" s="86"/>
      <c r="AF54" s="86"/>
      <c r="AG54" s="86"/>
      <c r="AH54" s="86"/>
      <c r="AI54" s="86"/>
      <c r="AJ54" s="86"/>
      <c r="AK54" s="88"/>
    </row>
    <row r="55" spans="1:45" s="73" customFormat="1" ht="15" customHeight="1">
      <c r="A55" s="128"/>
      <c r="B55" s="287"/>
      <c r="C55" s="288"/>
      <c r="D55" s="289"/>
      <c r="E55" s="290" t="s">
        <v>143</v>
      </c>
      <c r="F55" s="291"/>
      <c r="G55" s="292"/>
      <c r="H55" s="292"/>
      <c r="I55" s="292"/>
      <c r="J55" s="292"/>
      <c r="K55" s="292"/>
      <c r="L55" s="292"/>
      <c r="M55" s="293"/>
      <c r="N55" s="305"/>
      <c r="O55" s="282"/>
      <c r="P55" s="281"/>
      <c r="Q55" s="282"/>
      <c r="R55" s="281"/>
      <c r="S55" s="282"/>
      <c r="T55" s="281"/>
      <c r="U55" s="282"/>
      <c r="V55" s="281"/>
      <c r="W55" s="282"/>
      <c r="X55" s="281"/>
      <c r="Y55" s="282"/>
      <c r="Z55" s="285"/>
      <c r="AA55" s="286"/>
      <c r="AB55" s="129"/>
      <c r="AC55" s="131"/>
      <c r="AD55" s="86"/>
      <c r="AE55" s="86"/>
      <c r="AF55" s="86"/>
      <c r="AG55" s="86"/>
      <c r="AH55" s="86"/>
      <c r="AI55" s="86"/>
      <c r="AJ55" s="86"/>
      <c r="AK55" s="88"/>
    </row>
    <row r="56" spans="1:45" s="73" customFormat="1" ht="15" customHeight="1">
      <c r="A56" s="128"/>
      <c r="B56" s="297"/>
      <c r="C56" s="298"/>
      <c r="D56" s="299"/>
      <c r="E56" s="300" t="s">
        <v>142</v>
      </c>
      <c r="F56" s="301"/>
      <c r="G56" s="302"/>
      <c r="H56" s="302"/>
      <c r="I56" s="302"/>
      <c r="J56" s="302"/>
      <c r="K56" s="302"/>
      <c r="L56" s="302"/>
      <c r="M56" s="303"/>
      <c r="N56" s="304"/>
      <c r="O56" s="280"/>
      <c r="P56" s="279" t="str">
        <f>IF(R56="","",$AI$49)</f>
        <v/>
      </c>
      <c r="Q56" s="280"/>
      <c r="R56" s="279"/>
      <c r="S56" s="280"/>
      <c r="T56" s="279"/>
      <c r="U56" s="280"/>
      <c r="V56" s="279"/>
      <c r="W56" s="280"/>
      <c r="X56" s="279" t="str">
        <f>IF(P56="",IF((T56+V56)&lt;=0,"",(T56+V56)),IF((P56*R56+T56+AJ44)&lt;=0,"",(P56*R56+T56+AJ44)))</f>
        <v/>
      </c>
      <c r="Y56" s="280"/>
      <c r="Z56" s="283" t="str">
        <f>X56</f>
        <v/>
      </c>
      <c r="AA56" s="284"/>
      <c r="AB56" s="130"/>
      <c r="AC56" s="131"/>
      <c r="AD56" s="86"/>
      <c r="AE56" s="86"/>
      <c r="AF56" s="86"/>
      <c r="AG56" s="86"/>
      <c r="AH56" s="86"/>
      <c r="AI56" s="86"/>
      <c r="AJ56" s="86"/>
      <c r="AK56" s="88"/>
    </row>
    <row r="57" spans="1:45" s="73" customFormat="1" ht="15" customHeight="1">
      <c r="A57" s="128"/>
      <c r="B57" s="287"/>
      <c r="C57" s="288"/>
      <c r="D57" s="289"/>
      <c r="E57" s="290" t="s">
        <v>143</v>
      </c>
      <c r="F57" s="291"/>
      <c r="G57" s="292"/>
      <c r="H57" s="292"/>
      <c r="I57" s="292"/>
      <c r="J57" s="292"/>
      <c r="K57" s="292"/>
      <c r="L57" s="292"/>
      <c r="M57" s="293"/>
      <c r="N57" s="305"/>
      <c r="O57" s="282"/>
      <c r="P57" s="281"/>
      <c r="Q57" s="282"/>
      <c r="R57" s="281"/>
      <c r="S57" s="282"/>
      <c r="T57" s="281"/>
      <c r="U57" s="282"/>
      <c r="V57" s="281"/>
      <c r="W57" s="282"/>
      <c r="X57" s="281"/>
      <c r="Y57" s="282"/>
      <c r="Z57" s="285"/>
      <c r="AA57" s="286"/>
      <c r="AB57" s="129"/>
      <c r="AC57" s="86"/>
      <c r="AD57" s="86"/>
      <c r="AE57" s="86"/>
      <c r="AF57" s="86"/>
      <c r="AG57" s="86"/>
      <c r="AH57" s="86"/>
      <c r="AI57" s="86"/>
      <c r="AJ57" s="86"/>
      <c r="AK57" s="88"/>
      <c r="AL57" s="133"/>
      <c r="AM57" s="86"/>
      <c r="AO57" s="134"/>
      <c r="AP57" s="86"/>
      <c r="AQ57" s="86"/>
      <c r="AR57" s="86"/>
      <c r="AS57" s="86"/>
    </row>
    <row r="58" spans="1:45" s="73" customFormat="1" ht="15" customHeight="1">
      <c r="A58" s="128"/>
      <c r="B58" s="297"/>
      <c r="C58" s="298"/>
      <c r="D58" s="299"/>
      <c r="E58" s="300" t="s">
        <v>142</v>
      </c>
      <c r="F58" s="301"/>
      <c r="G58" s="302"/>
      <c r="H58" s="302"/>
      <c r="I58" s="302"/>
      <c r="J58" s="302"/>
      <c r="K58" s="302"/>
      <c r="L58" s="302"/>
      <c r="M58" s="303"/>
      <c r="N58" s="304"/>
      <c r="O58" s="280"/>
      <c r="P58" s="279" t="str">
        <f>IF(R58="","",$AI$49)</f>
        <v/>
      </c>
      <c r="Q58" s="280"/>
      <c r="R58" s="279"/>
      <c r="S58" s="280"/>
      <c r="T58" s="279"/>
      <c r="U58" s="280"/>
      <c r="V58" s="279"/>
      <c r="W58" s="280"/>
      <c r="X58" s="279" t="str">
        <f>IF(P58="",IF((T58+V58)&lt;=0,"",(T58+V58)),IF((P58*R58+T58+AJ46)&lt;=0,"",(P58*R58+T58+AJ46)))</f>
        <v/>
      </c>
      <c r="Y58" s="280"/>
      <c r="Z58" s="283" t="str">
        <f>X58</f>
        <v/>
      </c>
      <c r="AA58" s="284"/>
      <c r="AB58" s="130"/>
      <c r="AC58" s="131"/>
      <c r="AD58" s="86"/>
      <c r="AE58" s="86"/>
      <c r="AF58" s="86"/>
      <c r="AG58" s="86"/>
      <c r="AH58" s="86"/>
      <c r="AI58" s="86"/>
      <c r="AJ58" s="86"/>
      <c r="AK58" s="88"/>
    </row>
    <row r="59" spans="1:45" s="73" customFormat="1" ht="15" customHeight="1">
      <c r="A59" s="128"/>
      <c r="B59" s="287"/>
      <c r="C59" s="288"/>
      <c r="D59" s="289"/>
      <c r="E59" s="290" t="s">
        <v>143</v>
      </c>
      <c r="F59" s="291"/>
      <c r="G59" s="292"/>
      <c r="H59" s="292"/>
      <c r="I59" s="292"/>
      <c r="J59" s="292"/>
      <c r="K59" s="292"/>
      <c r="L59" s="292"/>
      <c r="M59" s="293"/>
      <c r="N59" s="305"/>
      <c r="O59" s="282"/>
      <c r="P59" s="281"/>
      <c r="Q59" s="282"/>
      <c r="R59" s="281"/>
      <c r="S59" s="282"/>
      <c r="T59" s="281"/>
      <c r="U59" s="282"/>
      <c r="V59" s="281"/>
      <c r="W59" s="282"/>
      <c r="X59" s="281"/>
      <c r="Y59" s="282"/>
      <c r="Z59" s="285"/>
      <c r="AA59" s="286"/>
      <c r="AB59" s="86"/>
      <c r="AC59" s="135"/>
      <c r="AD59" s="135"/>
      <c r="AE59" s="135"/>
      <c r="AF59" s="135"/>
      <c r="AG59" s="135"/>
      <c r="AH59" s="135"/>
      <c r="AI59" s="135"/>
      <c r="AJ59" s="135"/>
      <c r="AK59" s="136"/>
      <c r="AL59" s="137"/>
      <c r="AM59" s="137"/>
      <c r="AN59" s="137"/>
    </row>
    <row r="60" spans="1:45" s="73" customFormat="1" ht="15" customHeight="1">
      <c r="A60" s="121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133"/>
      <c r="O60" s="86"/>
      <c r="P60" s="86"/>
      <c r="Q60" s="86"/>
      <c r="R60" s="294" t="s">
        <v>135</v>
      </c>
      <c r="S60" s="295"/>
      <c r="T60" s="295"/>
      <c r="U60" s="295"/>
      <c r="V60" s="295"/>
      <c r="W60" s="296"/>
      <c r="X60" s="433">
        <f>SUM(X48:Y59)</f>
        <v>1145.8884</v>
      </c>
      <c r="Y60" s="433"/>
      <c r="Z60" s="276">
        <f>SUM(Z48:AA59)</f>
        <v>1145.8884</v>
      </c>
      <c r="AA60" s="276"/>
      <c r="AB60" s="86"/>
      <c r="AC60" s="135"/>
      <c r="AD60" s="135"/>
      <c r="AE60" s="135"/>
      <c r="AF60" s="135"/>
      <c r="AG60" s="135"/>
      <c r="AH60" s="135"/>
      <c r="AI60" s="135"/>
      <c r="AJ60" s="135"/>
      <c r="AK60" s="136"/>
      <c r="AL60" s="137"/>
      <c r="AM60" s="137"/>
      <c r="AN60" s="137"/>
    </row>
    <row r="61" spans="1:45" s="73" customFormat="1" ht="15" customHeight="1">
      <c r="A61" s="121"/>
      <c r="B61" s="269" t="s">
        <v>146</v>
      </c>
      <c r="C61" s="269"/>
      <c r="D61" s="269"/>
      <c r="E61" s="269"/>
      <c r="F61" s="269"/>
      <c r="G61" s="269"/>
      <c r="H61" s="269"/>
      <c r="I61" s="360">
        <v>3</v>
      </c>
      <c r="J61" s="360"/>
      <c r="K61" s="86" t="s">
        <v>147</v>
      </c>
      <c r="L61" s="86"/>
      <c r="M61" s="86"/>
      <c r="N61" s="133"/>
      <c r="O61" s="86"/>
      <c r="P61" s="86"/>
      <c r="Q61" s="86"/>
      <c r="R61" s="271" t="s">
        <v>148</v>
      </c>
      <c r="S61" s="272"/>
      <c r="T61" s="272"/>
      <c r="U61" s="272"/>
      <c r="V61" s="272"/>
      <c r="W61" s="273"/>
      <c r="X61" s="433">
        <f>L34</f>
        <v>0</v>
      </c>
      <c r="Y61" s="433"/>
      <c r="Z61" s="275">
        <f>X61</f>
        <v>0</v>
      </c>
      <c r="AA61" s="275"/>
      <c r="AB61" s="86"/>
      <c r="AC61" s="86"/>
      <c r="AD61" s="86"/>
      <c r="AE61" s="86"/>
      <c r="AF61" s="86"/>
      <c r="AG61" s="86"/>
      <c r="AH61" s="86"/>
      <c r="AI61" s="86"/>
      <c r="AJ61" s="86"/>
      <c r="AK61" s="88"/>
    </row>
    <row r="62" spans="1:45" s="73" customFormat="1" ht="15" customHeight="1">
      <c r="A62" s="121"/>
      <c r="B62" s="86"/>
      <c r="C62" s="86"/>
      <c r="D62" s="86"/>
      <c r="E62" s="86"/>
      <c r="F62" s="86"/>
      <c r="G62" s="86"/>
      <c r="H62" s="86"/>
      <c r="I62" s="86"/>
      <c r="J62" s="133"/>
      <c r="K62" s="86"/>
      <c r="L62" s="86"/>
      <c r="M62" s="86"/>
      <c r="N62" s="86"/>
      <c r="O62" s="86"/>
      <c r="P62" s="86"/>
      <c r="Q62" s="86"/>
      <c r="R62" s="271" t="s">
        <v>149</v>
      </c>
      <c r="S62" s="272"/>
      <c r="T62" s="272"/>
      <c r="U62" s="272"/>
      <c r="V62" s="272"/>
      <c r="W62" s="273"/>
      <c r="X62" s="433">
        <f>X60-X61</f>
        <v>1145.8884</v>
      </c>
      <c r="Y62" s="433"/>
      <c r="Z62" s="276">
        <f>Z60-Z61</f>
        <v>1145.8884</v>
      </c>
      <c r="AA62" s="276"/>
      <c r="AB62" s="86"/>
      <c r="AC62" s="86"/>
      <c r="AD62" s="86"/>
      <c r="AE62" s="86"/>
      <c r="AF62" s="86"/>
      <c r="AG62" s="86"/>
      <c r="AH62" s="86"/>
      <c r="AI62" s="86"/>
      <c r="AJ62" s="86"/>
      <c r="AK62" s="88"/>
    </row>
    <row r="63" spans="1:45" s="73" customFormat="1" ht="6" customHeight="1">
      <c r="A63" s="89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130"/>
      <c r="S63" s="130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138"/>
      <c r="AE63" s="139"/>
      <c r="AF63" s="138"/>
      <c r="AG63" s="138"/>
      <c r="AH63" s="138"/>
      <c r="AI63" s="138"/>
      <c r="AJ63" s="140"/>
      <c r="AK63" s="141"/>
    </row>
    <row r="64" spans="1:45" s="73" customFormat="1" ht="20.100000000000001" customHeight="1">
      <c r="A64" s="121"/>
      <c r="B64" s="277" t="s">
        <v>150</v>
      </c>
      <c r="C64" s="277"/>
      <c r="D64" s="277"/>
      <c r="E64" s="277"/>
      <c r="F64" s="277"/>
      <c r="G64" s="277"/>
      <c r="H64" s="277"/>
      <c r="I64" s="277"/>
      <c r="J64" s="277"/>
      <c r="K64" s="277"/>
      <c r="L64" s="277"/>
      <c r="M64" s="277"/>
      <c r="N64" s="277"/>
      <c r="O64" s="277"/>
      <c r="P64" s="277"/>
      <c r="Q64" s="277"/>
      <c r="R64" s="277"/>
      <c r="S64" s="277"/>
      <c r="T64" s="277"/>
      <c r="U64" s="86"/>
      <c r="V64" s="278" t="s">
        <v>169</v>
      </c>
      <c r="W64" s="278"/>
      <c r="X64" s="278"/>
      <c r="Y64" s="278"/>
      <c r="Z64" s="278"/>
      <c r="AA64" s="278"/>
      <c r="AB64" s="278"/>
      <c r="AC64" s="278"/>
      <c r="AD64" s="278"/>
      <c r="AE64" s="278"/>
      <c r="AF64" s="278"/>
      <c r="AG64" s="278"/>
      <c r="AH64" s="278"/>
      <c r="AI64" s="278"/>
      <c r="AJ64" s="278"/>
      <c r="AK64" s="88"/>
    </row>
    <row r="65" spans="1:37" s="94" customFormat="1" ht="10.5" customHeight="1">
      <c r="A65" s="142"/>
      <c r="B65" s="107"/>
      <c r="C65" s="107"/>
      <c r="D65" s="107"/>
      <c r="E65" s="107"/>
      <c r="F65" s="107"/>
      <c r="G65" s="107"/>
      <c r="H65" s="107"/>
      <c r="I65" s="107"/>
      <c r="J65" s="143"/>
      <c r="K65" s="107"/>
      <c r="L65" s="107"/>
      <c r="M65" s="144"/>
      <c r="N65" s="107"/>
      <c r="O65" s="107"/>
      <c r="P65" s="107"/>
      <c r="Q65" s="107"/>
      <c r="R65" s="145"/>
      <c r="S65" s="145"/>
      <c r="T65" s="107"/>
      <c r="U65" s="107"/>
      <c r="V65" s="268" t="s">
        <v>125</v>
      </c>
      <c r="W65" s="268"/>
      <c r="X65" s="268"/>
      <c r="Y65" s="268"/>
      <c r="Z65" s="268"/>
      <c r="AA65" s="268"/>
      <c r="AB65" s="268"/>
      <c r="AC65" s="268"/>
      <c r="AD65" s="268"/>
      <c r="AE65" s="268"/>
      <c r="AF65" s="268"/>
      <c r="AG65" s="268"/>
      <c r="AH65" s="268"/>
      <c r="AI65" s="268"/>
      <c r="AJ65" s="268"/>
      <c r="AK65" s="117"/>
    </row>
    <row r="66" spans="1:37" s="73" customFormat="1" ht="6" customHeight="1" thickBot="1">
      <c r="A66" s="146"/>
      <c r="B66" s="119"/>
      <c r="C66" s="119"/>
      <c r="D66" s="119"/>
      <c r="E66" s="119"/>
      <c r="F66" s="119"/>
      <c r="G66" s="119"/>
      <c r="H66" s="119"/>
      <c r="I66" s="119"/>
      <c r="J66" s="147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20"/>
    </row>
    <row r="67" spans="1:37" s="73" customFormat="1" ht="15" customHeight="1">
      <c r="A67" s="148"/>
      <c r="B67" s="86"/>
      <c r="C67" s="86"/>
      <c r="D67" s="86"/>
      <c r="E67" s="86"/>
      <c r="F67" s="86"/>
      <c r="G67" s="86"/>
      <c r="H67" s="86"/>
      <c r="I67" s="86"/>
      <c r="J67" s="133"/>
      <c r="K67" s="86"/>
      <c r="L67" s="138"/>
      <c r="M67" s="139"/>
      <c r="N67" s="138"/>
      <c r="O67" s="138"/>
      <c r="P67" s="138"/>
      <c r="Q67" s="138"/>
      <c r="R67" s="140"/>
      <c r="S67" s="140"/>
    </row>
  </sheetData>
  <mergeCells count="198">
    <mergeCell ref="R62:W62"/>
    <mergeCell ref="X62:Y62"/>
    <mergeCell ref="Z62:AA62"/>
    <mergeCell ref="B64:T64"/>
    <mergeCell ref="V64:AJ64"/>
    <mergeCell ref="V65:AJ65"/>
    <mergeCell ref="R60:W60"/>
    <mergeCell ref="X60:Y60"/>
    <mergeCell ref="Z60:AA60"/>
    <mergeCell ref="B61:H61"/>
    <mergeCell ref="I61:J61"/>
    <mergeCell ref="R61:W61"/>
    <mergeCell ref="X61:Y61"/>
    <mergeCell ref="Z61:AA61"/>
    <mergeCell ref="T58:U59"/>
    <mergeCell ref="V58:W59"/>
    <mergeCell ref="X58:Y59"/>
    <mergeCell ref="Z56:AA57"/>
    <mergeCell ref="B57:D57"/>
    <mergeCell ref="E57:F57"/>
    <mergeCell ref="G57:M57"/>
    <mergeCell ref="B56:D56"/>
    <mergeCell ref="E56:F56"/>
    <mergeCell ref="G56:M56"/>
    <mergeCell ref="N56:O57"/>
    <mergeCell ref="P56:Q57"/>
    <mergeCell ref="R56:S57"/>
    <mergeCell ref="Z58:AA59"/>
    <mergeCell ref="B59:D59"/>
    <mergeCell ref="E59:F59"/>
    <mergeCell ref="G59:M59"/>
    <mergeCell ref="B58:D58"/>
    <mergeCell ref="E58:F58"/>
    <mergeCell ref="G58:M58"/>
    <mergeCell ref="N58:O59"/>
    <mergeCell ref="P58:Q59"/>
    <mergeCell ref="R58:S59"/>
    <mergeCell ref="B54:D54"/>
    <mergeCell ref="E54:F54"/>
    <mergeCell ref="G54:M54"/>
    <mergeCell ref="N54:O55"/>
    <mergeCell ref="P54:Q55"/>
    <mergeCell ref="R54:S55"/>
    <mergeCell ref="T56:U57"/>
    <mergeCell ref="V56:W57"/>
    <mergeCell ref="X56:Y57"/>
    <mergeCell ref="Z48:AA49"/>
    <mergeCell ref="B49:D49"/>
    <mergeCell ref="E49:F49"/>
    <mergeCell ref="G49:M49"/>
    <mergeCell ref="T52:U53"/>
    <mergeCell ref="V52:W53"/>
    <mergeCell ref="X52:Y53"/>
    <mergeCell ref="T54:U55"/>
    <mergeCell ref="V54:W55"/>
    <mergeCell ref="X54:Y55"/>
    <mergeCell ref="Z52:AA53"/>
    <mergeCell ref="B53:D53"/>
    <mergeCell ref="E53:F53"/>
    <mergeCell ref="G53:M53"/>
    <mergeCell ref="B52:D52"/>
    <mergeCell ref="E52:F52"/>
    <mergeCell ref="G52:M52"/>
    <mergeCell ref="N52:O53"/>
    <mergeCell ref="P52:Q53"/>
    <mergeCell ref="R52:S53"/>
    <mergeCell ref="Z54:AA55"/>
    <mergeCell ref="B55:D55"/>
    <mergeCell ref="E55:F55"/>
    <mergeCell ref="G55:M55"/>
    <mergeCell ref="AI49:AJ49"/>
    <mergeCell ref="B50:D50"/>
    <mergeCell ref="E50:F50"/>
    <mergeCell ref="G50:M50"/>
    <mergeCell ref="N50:O51"/>
    <mergeCell ref="P50:Q51"/>
    <mergeCell ref="AI47:AJ47"/>
    <mergeCell ref="B48:D48"/>
    <mergeCell ref="E48:F48"/>
    <mergeCell ref="G48:M48"/>
    <mergeCell ref="N48:O49"/>
    <mergeCell ref="P48:Q49"/>
    <mergeCell ref="R48:S49"/>
    <mergeCell ref="T48:U49"/>
    <mergeCell ref="V48:W49"/>
    <mergeCell ref="X48:Y49"/>
    <mergeCell ref="R50:S51"/>
    <mergeCell ref="T50:U51"/>
    <mergeCell ref="V50:W51"/>
    <mergeCell ref="X50:Y51"/>
    <mergeCell ref="Z50:AA51"/>
    <mergeCell ref="B51:D51"/>
    <mergeCell ref="E51:F51"/>
    <mergeCell ref="G51:M51"/>
    <mergeCell ref="B47:D47"/>
    <mergeCell ref="E47:M47"/>
    <mergeCell ref="N47:O47"/>
    <mergeCell ref="P47:Q47"/>
    <mergeCell ref="R47:S47"/>
    <mergeCell ref="T47:U47"/>
    <mergeCell ref="V47:W47"/>
    <mergeCell ref="X47:Y47"/>
    <mergeCell ref="Z47:AA47"/>
    <mergeCell ref="B39:I39"/>
    <mergeCell ref="K39:R39"/>
    <mergeCell ref="T39:AA39"/>
    <mergeCell ref="AC39:AJ39"/>
    <mergeCell ref="A41:AK41"/>
    <mergeCell ref="B43:G43"/>
    <mergeCell ref="I43:K43"/>
    <mergeCell ref="N43:O46"/>
    <mergeCell ref="P43:Q46"/>
    <mergeCell ref="R43:S46"/>
    <mergeCell ref="AI45:AJ45"/>
    <mergeCell ref="T43:U46"/>
    <mergeCell ref="V43:W46"/>
    <mergeCell ref="X43:Y46"/>
    <mergeCell ref="Z43:AA46"/>
    <mergeCell ref="B45:G45"/>
    <mergeCell ref="I45:K45"/>
    <mergeCell ref="S37:Y37"/>
    <mergeCell ref="Z37:AK37"/>
    <mergeCell ref="B38:I38"/>
    <mergeCell ref="K38:R38"/>
    <mergeCell ref="T38:AA38"/>
    <mergeCell ref="AC38:AJ38"/>
    <mergeCell ref="E36:Q36"/>
    <mergeCell ref="S36:V36"/>
    <mergeCell ref="W36:Z36"/>
    <mergeCell ref="AA36:AD36"/>
    <mergeCell ref="AE36:AH36"/>
    <mergeCell ref="AI36:AK36"/>
    <mergeCell ref="AI34:AK34"/>
    <mergeCell ref="B35:J35"/>
    <mergeCell ref="L35:Q35"/>
    <mergeCell ref="S35:V35"/>
    <mergeCell ref="W35:Z35"/>
    <mergeCell ref="AA35:AD35"/>
    <mergeCell ref="AE35:AH35"/>
    <mergeCell ref="AI35:AK35"/>
    <mergeCell ref="B34:J34"/>
    <mergeCell ref="L34:Q34"/>
    <mergeCell ref="S34:V34"/>
    <mergeCell ref="W34:Z34"/>
    <mergeCell ref="AA34:AD34"/>
    <mergeCell ref="AE34:AH34"/>
    <mergeCell ref="A30:AK30"/>
    <mergeCell ref="AA32:AG32"/>
    <mergeCell ref="AH32:AK32"/>
    <mergeCell ref="L33:Q33"/>
    <mergeCell ref="S33:V33"/>
    <mergeCell ref="W33:Z33"/>
    <mergeCell ref="AA33:AD33"/>
    <mergeCell ref="AE33:AH33"/>
    <mergeCell ref="AI33:AK33"/>
    <mergeCell ref="B26:R26"/>
    <mergeCell ref="T26:X26"/>
    <mergeCell ref="B27:R27"/>
    <mergeCell ref="T27:AJ27"/>
    <mergeCell ref="T28:AJ28"/>
    <mergeCell ref="B16:Q16"/>
    <mergeCell ref="T16:AJ16"/>
    <mergeCell ref="A18:AK18"/>
    <mergeCell ref="D20:U20"/>
    <mergeCell ref="Y20:AJ20"/>
    <mergeCell ref="D22:L22"/>
    <mergeCell ref="N22:V22"/>
    <mergeCell ref="W22:AJ22"/>
    <mergeCell ref="B15:Q15"/>
    <mergeCell ref="T15:AJ15"/>
    <mergeCell ref="B11:L11"/>
    <mergeCell ref="M11:AJ11"/>
    <mergeCell ref="B12:L12"/>
    <mergeCell ref="P12:Y12"/>
    <mergeCell ref="AB12:AD12"/>
    <mergeCell ref="AE12:AJ12"/>
    <mergeCell ref="A24:AK24"/>
    <mergeCell ref="X6:AC6"/>
    <mergeCell ref="AD6:AK6"/>
    <mergeCell ref="A9:I9"/>
    <mergeCell ref="J9:R9"/>
    <mergeCell ref="S9:AB9"/>
    <mergeCell ref="AC9:AK9"/>
    <mergeCell ref="B13:L13"/>
    <mergeCell ref="M13:R13"/>
    <mergeCell ref="B14:L14"/>
    <mergeCell ref="M14:R14"/>
    <mergeCell ref="F1:U1"/>
    <mergeCell ref="AD1:AK1"/>
    <mergeCell ref="F3:U3"/>
    <mergeCell ref="X3:AC3"/>
    <mergeCell ref="AD3:AK3"/>
    <mergeCell ref="F4:U4"/>
    <mergeCell ref="X4:AC4"/>
    <mergeCell ref="AD4:AK4"/>
    <mergeCell ref="F5:K5"/>
    <mergeCell ref="L5:U5"/>
    <mergeCell ref="AD5:AK5"/>
  </mergeCells>
  <printOptions horizontalCentered="1" verticalCentered="1"/>
  <pageMargins left="0.19685039370078741" right="0.19685039370078741" top="0.19685039370078741" bottom="0.39370078740157483" header="0.19685039370078741" footer="0.19685039370078741"/>
  <pageSetup paperSize="9" scale="86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prezenční listina</vt:lpstr>
      <vt:lpstr>vyúčtování akce</vt:lpstr>
      <vt:lpstr>vyúčtování tábora</vt:lpstr>
      <vt:lpstr>Cestovní příkaz - výpočet</vt:lpstr>
      <vt:lpstr>Příklad vyplnění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Kalina</dc:creator>
  <cp:lastModifiedBy>Martin Vérteši</cp:lastModifiedBy>
  <cp:lastPrinted>2009-05-22T20:44:42Z</cp:lastPrinted>
  <dcterms:created xsi:type="dcterms:W3CDTF">2005-03-22T12:49:34Z</dcterms:created>
  <dcterms:modified xsi:type="dcterms:W3CDTF">2018-04-07T02:30:54Z</dcterms:modified>
</cp:coreProperties>
</file>